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05" yWindow="195" windowWidth="14385" windowHeight="12390" activeTab="2"/>
  </bookViews>
  <sheets>
    <sheet name="проф 2019 по СМО" sheetId="2" r:id="rId1"/>
    <sheet name="дисп 1 р в 3 г_2019" sheetId="6" r:id="rId2"/>
    <sheet name="Ежегодная дисп_2019" sheetId="3" r:id="rId3"/>
  </sheets>
  <externalReferences>
    <externalReference r:id="rId4"/>
    <externalReference r:id="rId5"/>
    <externalReference r:id="rId6"/>
  </externalReferences>
  <definedNames>
    <definedName name="_xlnm._FilterDatabase" localSheetId="1" hidden="1">'дисп 1 р в 3 г_2019'!$A$9:$L$49</definedName>
    <definedName name="_xlnm._FilterDatabase" localSheetId="2" hidden="1">'Ежегодная дисп_2019'!$A$9:$O$50</definedName>
    <definedName name="_xlnm._FilterDatabase" localSheetId="0" hidden="1">'проф 2019 по СМО'!$A$9:$G$49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 localSheetId="0">#REF!</definedName>
    <definedName name="Excel_BuiltIn__FilterDatabase_97">#REF!</definedName>
    <definedName name="Excel_BuiltIn__FilterDatabase_98" localSheetId="1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 localSheetId="0">#REF!</definedName>
    <definedName name="_xlnm.Database">#REF!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1">'дисп 1 р в 3 г_2019'!$C:$C,'дисп 1 р в 3 г_2019'!$7:$9</definedName>
    <definedName name="_xlnm.Print_Titles" localSheetId="2">'Ежегодная дисп_2019'!$7:$9</definedName>
    <definedName name="_xlnm.Print_Titles" localSheetId="0">'проф 2019 по СМО'!$C:$C,'проф 2019 по СМО'!$7:$9</definedName>
    <definedName name="_xlnm.Print_Area" localSheetId="1">'дисп 1 р в 3 г_2019'!$A$1:$L$49</definedName>
    <definedName name="_xlnm.Print_Area" localSheetId="2">'Ежегодная дисп_2019'!$A$1:$M$52</definedName>
    <definedName name="ч" localSheetId="1">'[2]1D_Gorin'!#REF!</definedName>
    <definedName name="ч" localSheetId="0">'[2]1D_Gorin'!#REF!</definedName>
    <definedName name="ч">'[2]1D_Gorin'!#REF!</definedName>
    <definedName name="ы" localSheetId="1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L49" i="6" l="1"/>
  <c r="K49" i="6"/>
  <c r="J49" i="6"/>
  <c r="I49" i="6"/>
  <c r="G49" i="6"/>
  <c r="F49" i="6"/>
  <c r="E49" i="6"/>
  <c r="D49" i="6"/>
  <c r="A11" i="6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H49" i="6"/>
  <c r="D9" i="6"/>
  <c r="E9" i="6" s="1"/>
  <c r="F9" i="6" s="1"/>
  <c r="G9" i="6" s="1"/>
  <c r="H9" i="6" s="1"/>
  <c r="I9" i="6" s="1"/>
  <c r="J9" i="6" s="1"/>
  <c r="K9" i="6" s="1"/>
  <c r="L9" i="6" s="1"/>
  <c r="N12" i="3" l="1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11" i="3"/>
  <c r="E11" i="3" l="1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11" i="3"/>
  <c r="F10" i="3"/>
  <c r="G10" i="3"/>
  <c r="H10" i="3"/>
  <c r="I10" i="3" s="1"/>
  <c r="J10" i="3" s="1"/>
  <c r="K10" i="3" s="1"/>
  <c r="L10" i="3" s="1"/>
  <c r="M10" i="3" s="1"/>
  <c r="N50" i="3" l="1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10" i="2"/>
  <c r="L50" i="3" l="1"/>
  <c r="M50" i="3" l="1"/>
  <c r="E50" i="3"/>
  <c r="H50" i="3" l="1"/>
  <c r="J50" i="3"/>
  <c r="K50" i="3"/>
  <c r="I50" i="3"/>
  <c r="G50" i="3"/>
  <c r="F50" i="3"/>
  <c r="A12" i="3" l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E10" i="3"/>
  <c r="D50" i="3" l="1"/>
  <c r="A11" i="2" l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D49" i="2"/>
  <c r="G49" i="2"/>
  <c r="H49" i="2" l="1"/>
  <c r="F49" i="2"/>
  <c r="E49" i="2"/>
</calcChain>
</file>

<file path=xl/sharedStrings.xml><?xml version="1.0" encoding="utf-8"?>
<sst xmlns="http://schemas.openxmlformats.org/spreadsheetml/2006/main" count="184" uniqueCount="67">
  <si>
    <t>№ п.п.</t>
  </si>
  <si>
    <t>Код МО</t>
  </si>
  <si>
    <t>Наименование МО</t>
  </si>
  <si>
    <t>Хабаровский филиал 
АО "СК "СОГАЗ-МЕД"</t>
  </si>
  <si>
    <t>ЗАО "СК 
"Спасские ворота - М"</t>
  </si>
  <si>
    <t>Хабаровский филиал
 ООО ВТБ МС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</si>
  <si>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</si>
  <si>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</si>
  <si>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</si>
  <si>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</si>
  <si>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</si>
  <si>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</si>
  <si>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</si>
  <si>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</si>
  <si>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"Городская клиническая больница №10"</t>
  </si>
  <si>
    <t>ФГКУ "301 ОВКГ" МО РФ</t>
  </si>
  <si>
    <t>ФКУЗ "МСЧ МВД РФ по Хабаровскому краю"</t>
  </si>
  <si>
    <t>Хабаровская поликлиника ФГБУЗ "ДВОМЦ ФМБА"</t>
  </si>
  <si>
    <t>ФГБОУ ВО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</si>
  <si>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</si>
  <si>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</si>
  <si>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</si>
  <si>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</si>
  <si>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</si>
  <si>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</si>
  <si>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</si>
  <si>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</si>
  <si>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</si>
  <si>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</si>
  <si>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</si>
  <si>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</si>
  <si>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</si>
  <si>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</si>
  <si>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</si>
  <si>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</si>
  <si>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</si>
  <si>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</si>
  <si>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</si>
  <si>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</si>
  <si>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</si>
  <si>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</si>
  <si>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</si>
  <si>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</si>
  <si>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</si>
  <si>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</si>
  <si>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</si>
  <si>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Количество случаев диспансеризации взрослого населения (I этап)</t>
  </si>
  <si>
    <t>Филиал ООО "Капитал Медицинское Страхование" в Хабаровском крае</t>
  </si>
  <si>
    <t>Таблица № 1</t>
  </si>
  <si>
    <t>Таблица № 2</t>
  </si>
  <si>
    <t>Филиал ООО "Капитал МС" в Хабаровском крае</t>
  </si>
  <si>
    <t xml:space="preserve">Количество случаев диспансеризации взрослого населения </t>
  </si>
  <si>
    <t>40-64</t>
  </si>
  <si>
    <t xml:space="preserve">65-99
</t>
  </si>
  <si>
    <t xml:space="preserve">Распределение объемов диспансеризации взрослого населения (с периодичностью 1 раз в год) </t>
  </si>
  <si>
    <t xml:space="preserve">65-99 изм
</t>
  </si>
  <si>
    <t>Количество случаев профосмотров лиц старше 18 лет с изм</t>
  </si>
  <si>
    <t>В соответствии с решением Комиссии по разработке ТПОМС № 7 от 15.08.2019</t>
  </si>
  <si>
    <t xml:space="preserve">Распределение объемов профилактических осмотров между страховыми медицинскими организациями и медицинскими организациями на 2019 год </t>
  </si>
  <si>
    <t>40-64 изм</t>
  </si>
  <si>
    <t>Распределение объемов диспансеризации взрослого населения (с периодичностью 1 раз в 3 года)</t>
  </si>
  <si>
    <t>Кол-во лиц, подлежащих диспансери-зации в 2019 г.</t>
  </si>
  <si>
    <r>
      <t xml:space="preserve">Количество случаев диспансеризации взрослого населения </t>
    </r>
    <r>
      <rPr>
        <sz val="12"/>
        <rFont val="Times New Roman"/>
        <family val="1"/>
        <charset val="204"/>
      </rPr>
      <t xml:space="preserve">
(I этап)</t>
    </r>
  </si>
  <si>
    <t>Количество случаев профосмотров лиц старше 18 лет с изм.</t>
  </si>
  <si>
    <t>к Решению Комиссии по разработке ТП ОМС от 30.09.2019 № 8</t>
  </si>
  <si>
    <t xml:space="preserve">Приложение 7
 </t>
  </si>
  <si>
    <t>Таблица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</si>
</sst>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_ ;\-0\ 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2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0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3" fillId="0" borderId="0"/>
    <xf numFmtId="0" fontId="4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82">
    <xf numFmtId="0" fontId="0" fillId="0" borderId="0" xfId="0"/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vertical="center" wrapText="1"/>
    </xf>
    <xf numFmtId="0" fontId="5" fillId="0" borderId="2" xfId="0" applyNumberFormat="1" applyFont="1" applyFill="1" applyBorder="1"/>
    <xf numFmtId="0" fontId="4" fillId="0" borderId="5" xfId="1" applyFont="1" applyFill="1" applyBorder="1" applyAlignment="1">
      <alignment wrapText="1"/>
    </xf>
    <xf numFmtId="165" fontId="4" fillId="0" borderId="5" xfId="2" applyNumberFormat="1" applyFont="1" applyFill="1" applyBorder="1" applyAlignment="1">
      <alignment horizontal="center" wrapText="1"/>
    </xf>
    <xf numFmtId="165" fontId="4" fillId="0" borderId="5" xfId="3" applyNumberFormat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0" fontId="4" fillId="0" borderId="2" xfId="0" applyNumberFormat="1" applyFont="1" applyFill="1" applyBorder="1"/>
    <xf numFmtId="0" fontId="5" fillId="0" borderId="5" xfId="0" applyNumberFormat="1" applyFont="1" applyFill="1" applyBorder="1"/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wrapText="1"/>
    </xf>
    <xf numFmtId="165" fontId="9" fillId="0" borderId="4" xfId="3" applyNumberFormat="1" applyFont="1" applyFill="1" applyBorder="1" applyAlignment="1">
      <alignment wrapText="1"/>
    </xf>
    <xf numFmtId="0" fontId="9" fillId="0" borderId="0" xfId="1" applyFont="1" applyFill="1" applyBorder="1" applyAlignment="1">
      <alignment wrapText="1"/>
    </xf>
    <xf numFmtId="165" fontId="4" fillId="0" borderId="0" xfId="1" applyNumberFormat="1" applyFont="1" applyFill="1" applyBorder="1" applyAlignment="1">
      <alignment wrapText="1"/>
    </xf>
    <xf numFmtId="0" fontId="4" fillId="0" borderId="0" xfId="7" applyFont="1" applyFill="1" applyBorder="1" applyAlignment="1">
      <alignment wrapText="1"/>
    </xf>
    <xf numFmtId="0" fontId="4" fillId="0" borderId="2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 wrapText="1"/>
    </xf>
    <xf numFmtId="165" fontId="4" fillId="0" borderId="2" xfId="3" applyNumberFormat="1" applyFont="1" applyFill="1" applyBorder="1" applyAlignment="1">
      <alignment horizontal="center" wrapText="1"/>
    </xf>
    <xf numFmtId="165" fontId="4" fillId="0" borderId="2" xfId="2" applyNumberFormat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5" fillId="0" borderId="0" xfId="58" applyFont="1"/>
    <xf numFmtId="0" fontId="5" fillId="0" borderId="0" xfId="0" applyFont="1" applyFill="1" applyAlignment="1">
      <alignment wrapText="1"/>
    </xf>
    <xf numFmtId="165" fontId="4" fillId="0" borderId="0" xfId="1" applyNumberFormat="1" applyFont="1" applyFill="1" applyBorder="1" applyAlignment="1">
      <alignment horizontal="center" wrapText="1"/>
    </xf>
    <xf numFmtId="0" fontId="4" fillId="0" borderId="3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0" fontId="4" fillId="0" borderId="0" xfId="4" applyFont="1" applyFill="1" applyAlignment="1">
      <alignment vertical="top" wrapText="1"/>
    </xf>
    <xf numFmtId="164" fontId="4" fillId="0" borderId="0" xfId="1" applyNumberFormat="1" applyFont="1" applyFill="1" applyBorder="1" applyAlignment="1">
      <alignment wrapText="1"/>
    </xf>
    <xf numFmtId="0" fontId="4" fillId="0" borderId="0" xfId="58" applyFont="1" applyFill="1" applyBorder="1" applyAlignment="1">
      <alignment wrapText="1"/>
    </xf>
    <xf numFmtId="0" fontId="4" fillId="0" borderId="0" xfId="58" applyFont="1" applyFill="1" applyBorder="1" applyAlignment="1">
      <alignment horizontal="center" wrapText="1"/>
    </xf>
    <xf numFmtId="0" fontId="7" fillId="0" borderId="0" xfId="58" applyFont="1" applyFill="1" applyBorder="1" applyAlignment="1">
      <alignment horizontal="center" wrapText="1"/>
    </xf>
    <xf numFmtId="0" fontId="8" fillId="0" borderId="5" xfId="58" applyFont="1" applyFill="1" applyBorder="1" applyAlignment="1">
      <alignment horizontal="center" vertical="center" wrapText="1"/>
    </xf>
    <xf numFmtId="0" fontId="4" fillId="0" borderId="5" xfId="58" applyFont="1" applyFill="1" applyBorder="1" applyAlignment="1">
      <alignment wrapText="1"/>
    </xf>
    <xf numFmtId="165" fontId="4" fillId="0" borderId="5" xfId="59" applyNumberFormat="1" applyFont="1" applyFill="1" applyBorder="1" applyAlignment="1">
      <alignment horizontal="center" wrapText="1"/>
    </xf>
    <xf numFmtId="0" fontId="4" fillId="0" borderId="2" xfId="58" applyFont="1" applyFill="1" applyBorder="1" applyAlignment="1">
      <alignment wrapText="1"/>
    </xf>
    <xf numFmtId="0" fontId="9" fillId="0" borderId="2" xfId="58" applyFont="1" applyFill="1" applyBorder="1" applyAlignment="1">
      <alignment wrapText="1"/>
    </xf>
    <xf numFmtId="0" fontId="9" fillId="0" borderId="0" xfId="58" applyFont="1" applyFill="1" applyBorder="1" applyAlignment="1">
      <alignment wrapText="1"/>
    </xf>
    <xf numFmtId="165" fontId="9" fillId="0" borderId="0" xfId="58" applyNumberFormat="1" applyFont="1" applyFill="1" applyBorder="1" applyAlignment="1">
      <alignment wrapText="1"/>
    </xf>
    <xf numFmtId="165" fontId="4" fillId="0" borderId="0" xfId="58" applyNumberFormat="1" applyFont="1" applyFill="1" applyBorder="1" applyAlignment="1">
      <alignment wrapText="1"/>
    </xf>
    <xf numFmtId="0" fontId="4" fillId="0" borderId="5" xfId="58" applyFont="1" applyFill="1" applyBorder="1" applyAlignment="1">
      <alignment horizontal="center" vertical="center" wrapText="1"/>
    </xf>
    <xf numFmtId="0" fontId="4" fillId="0" borderId="2" xfId="58" applyFont="1" applyFill="1" applyBorder="1" applyAlignment="1">
      <alignment horizontal="center" vertical="center" wrapText="1"/>
    </xf>
    <xf numFmtId="0" fontId="5" fillId="0" borderId="0" xfId="4" applyFont="1" applyFill="1" applyAlignment="1">
      <alignment vertical="top" wrapText="1"/>
    </xf>
    <xf numFmtId="0" fontId="9" fillId="0" borderId="2" xfId="58" applyFont="1" applyFill="1" applyBorder="1" applyAlignment="1">
      <alignment horizontal="center" vertical="center" wrapText="1"/>
    </xf>
    <xf numFmtId="0" fontId="4" fillId="0" borderId="2" xfId="58" applyFont="1" applyFill="1" applyBorder="1" applyAlignment="1">
      <alignment horizontal="center" vertical="center" wrapText="1"/>
    </xf>
    <xf numFmtId="43" fontId="4" fillId="0" borderId="0" xfId="61" applyFont="1" applyFill="1" applyBorder="1" applyAlignment="1">
      <alignment wrapText="1"/>
    </xf>
    <xf numFmtId="0" fontId="4" fillId="0" borderId="2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" xfId="58" applyFont="1" applyFill="1" applyBorder="1" applyAlignment="1">
      <alignment horizontal="center" vertical="center" wrapText="1"/>
    </xf>
    <xf numFmtId="0" fontId="4" fillId="0" borderId="5" xfId="58" applyFont="1" applyFill="1" applyBorder="1" applyAlignment="1">
      <alignment horizontal="center" vertical="center" wrapText="1"/>
    </xf>
    <xf numFmtId="0" fontId="4" fillId="0" borderId="2" xfId="58" applyFont="1" applyFill="1" applyBorder="1" applyAlignment="1">
      <alignment horizontal="center" vertical="center" wrapText="1"/>
    </xf>
    <xf numFmtId="0" fontId="4" fillId="0" borderId="1" xfId="58" applyFont="1" applyFill="1" applyBorder="1" applyAlignment="1">
      <alignment horizontal="center" wrapText="1"/>
    </xf>
    <xf numFmtId="0" fontId="4" fillId="0" borderId="5" xfId="58" applyFont="1" applyFill="1" applyBorder="1" applyAlignment="1">
      <alignment horizontal="center" wrapText="1"/>
    </xf>
    <xf numFmtId="0" fontId="4" fillId="0" borderId="3" xfId="58" applyFont="1" applyFill="1" applyBorder="1" applyAlignment="1">
      <alignment horizontal="center" vertical="center" wrapText="1"/>
    </xf>
    <xf numFmtId="0" fontId="4" fillId="0" borderId="4" xfId="58" applyFont="1" applyFill="1" applyBorder="1" applyAlignment="1">
      <alignment horizontal="center" vertical="center" wrapText="1"/>
    </xf>
    <xf numFmtId="0" fontId="14" fillId="0" borderId="0" xfId="4" applyFont="1" applyFill="1" applyAlignment="1">
      <alignment horizontal="center" vertical="top" wrapText="1"/>
    </xf>
    <xf numFmtId="0" fontId="14" fillId="0" borderId="0" xfId="7" applyFont="1" applyFill="1" applyBorder="1" applyAlignment="1">
      <alignment horizontal="center" wrapText="1"/>
    </xf>
    <xf numFmtId="0" fontId="14" fillId="0" borderId="0" xfId="7" applyFont="1" applyFill="1" applyBorder="1" applyAlignment="1">
      <alignment horizontal="right" wrapText="1"/>
    </xf>
    <xf numFmtId="0" fontId="14" fillId="0" borderId="0" xfId="7" applyFont="1" applyFill="1" applyBorder="1" applyAlignment="1">
      <alignment wrapText="1"/>
    </xf>
    <xf numFmtId="0" fontId="14" fillId="0" borderId="0" xfId="7" applyFont="1" applyFill="1" applyBorder="1" applyAlignment="1">
      <alignment horizontal="center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Border="1" applyAlignment="1">
      <alignment horizontal="right" wrapText="1"/>
    </xf>
    <xf numFmtId="0" fontId="14" fillId="0" borderId="0" xfId="58" applyFont="1" applyFill="1" applyBorder="1" applyAlignment="1">
      <alignment wrapText="1"/>
    </xf>
    <xf numFmtId="165" fontId="9" fillId="0" borderId="4" xfId="59" applyNumberFormat="1" applyFont="1" applyFill="1" applyBorder="1" applyAlignment="1">
      <alignment wrapText="1"/>
    </xf>
    <xf numFmtId="166" fontId="9" fillId="0" borderId="4" xfId="2" applyNumberFormat="1" applyFont="1" applyFill="1" applyBorder="1" applyAlignment="1">
      <alignment wrapText="1"/>
    </xf>
  </cellXfs>
  <cellStyles count="62">
    <cellStyle name="Обычный" xfId="0" builtinId="0"/>
    <cellStyle name="Обычный 2" xfId="5"/>
    <cellStyle name="Обычный 2 2" xfId="6"/>
    <cellStyle name="Обычный 2 3" xfId="4"/>
    <cellStyle name="Обычный 3" xfId="7"/>
    <cellStyle name="Обычный 3 2" xfId="8"/>
    <cellStyle name="Обычный 3 2 2" xfId="9"/>
    <cellStyle name="Обычный 3 2 2 2" xfId="10"/>
    <cellStyle name="Обычный 3 2 3" xfId="11"/>
    <cellStyle name="Обычный 3 3" xfId="1"/>
    <cellStyle name="Обычный 3 3 2" xfId="58"/>
    <cellStyle name="Обычный 4" xfId="12"/>
    <cellStyle name="Обычный 4 2" xfId="13"/>
    <cellStyle name="Обычный 4 2 2" xfId="14"/>
    <cellStyle name="Обычный 4 3" xfId="15"/>
    <cellStyle name="Обычный 5" xfId="16"/>
    <cellStyle name="Обычный 5 2" xfId="17"/>
    <cellStyle name="Обычный 6" xfId="60"/>
    <cellStyle name="Обычный Лена" xfId="18"/>
    <cellStyle name="Процентный 2" xfId="19"/>
    <cellStyle name="Финансовый" xfId="61" builtinId="3"/>
    <cellStyle name="Финансовый 10" xfId="20"/>
    <cellStyle name="Финансовый 11" xfId="21"/>
    <cellStyle name="Финансовый 12" xfId="22"/>
    <cellStyle name="Финансовый 13" xfId="23"/>
    <cellStyle name="Финансовый 14" xfId="24"/>
    <cellStyle name="Финансовый 15" xfId="25"/>
    <cellStyle name="Финансовый 16" xfId="26"/>
    <cellStyle name="Финансовый 17" xfId="27"/>
    <cellStyle name="Финансовый 18" xfId="28"/>
    <cellStyle name="Финансовый 19" xfId="29"/>
    <cellStyle name="Финансовый 2" xfId="30"/>
    <cellStyle name="Финансовый 2 2" xfId="31"/>
    <cellStyle name="Финансовый 2 2 2" xfId="32"/>
    <cellStyle name="Финансовый 2 3" xfId="33"/>
    <cellStyle name="Финансовый 20" xfId="34"/>
    <cellStyle name="Финансовый 21" xfId="35"/>
    <cellStyle name="Финансовый 22" xfId="36"/>
    <cellStyle name="Финансовый 23" xfId="37"/>
    <cellStyle name="Финансовый 24" xfId="38"/>
    <cellStyle name="Финансовый 25" xfId="39"/>
    <cellStyle name="Финансовый 26" xfId="40"/>
    <cellStyle name="Финансовый 27" xfId="41"/>
    <cellStyle name="Финансовый 28" xfId="42"/>
    <cellStyle name="Финансовый 29" xfId="43"/>
    <cellStyle name="Финансовый 3" xfId="44"/>
    <cellStyle name="Финансовый 3 2" xfId="3"/>
    <cellStyle name="Финансовый 3 2 2" xfId="59"/>
    <cellStyle name="Финансовый 3 3" xfId="45"/>
    <cellStyle name="Финансовый 3 3 2" xfId="46"/>
    <cellStyle name="Финансовый 30" xfId="47"/>
    <cellStyle name="Финансовый 31" xfId="48"/>
    <cellStyle name="Финансовый 32" xfId="49"/>
    <cellStyle name="Финансовый 33" xfId="50"/>
    <cellStyle name="Финансовый 34" xfId="51"/>
    <cellStyle name="Финансовый 35" xfId="2"/>
    <cellStyle name="Финансовый 4" xfId="52"/>
    <cellStyle name="Финансовый 5" xfId="53"/>
    <cellStyle name="Финансовый 6" xfId="54"/>
    <cellStyle name="Финансовый 7" xfId="55"/>
    <cellStyle name="Финансовый 8" xfId="56"/>
    <cellStyle name="Финансовый 9" xfId="57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2;&#1072;&#1082;&#1089;&#1080;&#1084;&#1077;&#1085;&#1082;&#1086;/&#1086;&#1090;%20&#1045;&#1089;&#1077;&#1087;&#1077;&#1085;&#1082;&#1086;/&#1055;&#1088;&#1080;&#1083;&#1086;&#1078;&#1077;&#1085;&#1080;&#1077;%2005%20(&#1055;&#1088;&#1086;&#1092;&#1084;&#1077;&#1088;&#1086;&#1087;&#1088;&#1080;&#1103;&#1090;&#1080;&#1103;%202019)_&#1087;&#1077;&#1088;&#1077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ф 2019 по СМО"/>
      <sheetName val="дисп 1 р в 3 г_2019"/>
      <sheetName val="Ежегодная дисп_2019"/>
      <sheetName val="исследования"/>
      <sheetName val="проф 2019 (процент)"/>
      <sheetName val="ПРОФПЛАН"/>
    </sheetNames>
    <sheetDataSet>
      <sheetData sheetId="0"/>
      <sheetData sheetId="1">
        <row r="10">
          <cell r="D10">
            <v>2825.5221143040612</v>
          </cell>
        </row>
        <row r="11">
          <cell r="D11">
            <v>1733.2774202877597</v>
          </cell>
        </row>
        <row r="12">
          <cell r="D12">
            <v>2781.1345163416245</v>
          </cell>
        </row>
        <row r="13">
          <cell r="D13">
            <v>1519.3431224608241</v>
          </cell>
        </row>
        <row r="14">
          <cell r="D14">
            <v>1117.0957642725598</v>
          </cell>
        </row>
        <row r="15">
          <cell r="D15">
            <v>4835.0420757363254</v>
          </cell>
        </row>
        <row r="16">
          <cell r="D16">
            <v>1247.2410243044244</v>
          </cell>
        </row>
        <row r="17">
          <cell r="D17">
            <v>2293.4084862385321</v>
          </cell>
        </row>
        <row r="18">
          <cell r="D18">
            <v>3584.2977692191184</v>
          </cell>
        </row>
        <row r="19">
          <cell r="D19">
            <v>40.476558873588125</v>
          </cell>
        </row>
        <row r="20">
          <cell r="D20">
            <v>115.56928260564369</v>
          </cell>
        </row>
        <row r="21">
          <cell r="D21">
            <v>95.017328116266071</v>
          </cell>
        </row>
        <row r="22">
          <cell r="D22">
            <v>636.79849340866303</v>
          </cell>
        </row>
        <row r="23">
          <cell r="D23">
            <v>1726.0397032283934</v>
          </cell>
        </row>
        <row r="24">
          <cell r="D24">
            <v>562.84990804922916</v>
          </cell>
        </row>
        <row r="25">
          <cell r="D25">
            <v>2139.6216058304376</v>
          </cell>
        </row>
        <row r="26">
          <cell r="D26">
            <v>559.39499709133224</v>
          </cell>
        </row>
        <row r="27">
          <cell r="D27">
            <v>658.38446601941746</v>
          </cell>
        </row>
        <row r="28">
          <cell r="D28">
            <v>1626.3795435043764</v>
          </cell>
        </row>
        <row r="29">
          <cell r="D29">
            <v>457.58181229074421</v>
          </cell>
        </row>
        <row r="30">
          <cell r="D30">
            <v>1902.3881309686219</v>
          </cell>
        </row>
        <row r="31">
          <cell r="D31">
            <v>1076.7361928474422</v>
          </cell>
        </row>
        <row r="32">
          <cell r="D32">
            <v>1232.1678001679261</v>
          </cell>
        </row>
        <row r="33">
          <cell r="D33">
            <v>3212.0743534482754</v>
          </cell>
        </row>
        <row r="34">
          <cell r="D34">
            <v>841.71625456019478</v>
          </cell>
        </row>
        <row r="35">
          <cell r="D35">
            <v>885.19235871583953</v>
          </cell>
        </row>
        <row r="36">
          <cell r="D36">
            <v>294.48748556026186</v>
          </cell>
        </row>
        <row r="37">
          <cell r="D37">
            <v>1010.9842088301643</v>
          </cell>
        </row>
        <row r="38">
          <cell r="D38">
            <v>1808.2375264506068</v>
          </cell>
        </row>
        <row r="39">
          <cell r="D39">
            <v>702.2661832859917</v>
          </cell>
        </row>
        <row r="40">
          <cell r="D40">
            <v>186.35048231511252</v>
          </cell>
        </row>
        <row r="41">
          <cell r="D41">
            <v>1116.1189837180175</v>
          </cell>
        </row>
        <row r="42">
          <cell r="D42">
            <v>589.02771647983059</v>
          </cell>
        </row>
        <row r="43">
          <cell r="D43">
            <v>900.87795126695141</v>
          </cell>
        </row>
        <row r="44">
          <cell r="D44">
            <v>864.62227391683632</v>
          </cell>
        </row>
        <row r="45">
          <cell r="D45">
            <v>652.70567540042589</v>
          </cell>
        </row>
        <row r="46">
          <cell r="D46">
            <v>87.841592920354003</v>
          </cell>
        </row>
        <row r="47">
          <cell r="D47">
            <v>76.925771476230182</v>
          </cell>
        </row>
        <row r="48">
          <cell r="D48">
            <v>251.37621965055601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zoomScaleSheetLayoutView="100" workbookViewId="0">
      <pane xSplit="3" ySplit="8" topLeftCell="D13" activePane="bottomRight" state="frozen"/>
      <selection activeCell="D66" sqref="D66"/>
      <selection pane="topRight" activeCell="D66" sqref="D66"/>
      <selection pane="bottomLeft" activeCell="D66" sqref="D66"/>
      <selection pane="bottomRight" activeCell="C23" sqref="C23:C25"/>
    </sheetView>
  </sheetViews>
  <sheetFormatPr defaultColWidth="8.25" defaultRowHeight="15.75" x14ac:dyDescent="0.25"/>
  <cols>
    <col min="1" max="1" width="3.625" style="1" customWidth="1"/>
    <col min="2" max="2" width="8.625" style="1" hidden="1" customWidth="1"/>
    <col min="3" max="3" width="32.25" style="1" customWidth="1"/>
    <col min="4" max="4" width="14" style="2" customWidth="1"/>
    <col min="5" max="5" width="13.875" style="1" customWidth="1"/>
    <col min="6" max="6" width="13.5" style="1" customWidth="1"/>
    <col min="7" max="7" width="13.25" style="1" customWidth="1"/>
    <col min="8" max="8" width="16.875" style="1" customWidth="1"/>
    <col min="9" max="16384" width="8.25" style="1"/>
  </cols>
  <sheetData>
    <row r="1" spans="1:9" ht="18" customHeight="1" x14ac:dyDescent="0.25">
      <c r="G1" s="72" t="s">
        <v>65</v>
      </c>
      <c r="H1" s="72"/>
      <c r="I1" s="30"/>
    </row>
    <row r="2" spans="1:9" ht="27.75" customHeight="1" x14ac:dyDescent="0.25">
      <c r="G2" s="73" t="s">
        <v>64</v>
      </c>
      <c r="H2" s="73"/>
      <c r="I2" s="17"/>
    </row>
    <row r="3" spans="1:9" ht="16.5" customHeight="1" x14ac:dyDescent="0.25">
      <c r="G3" s="74"/>
      <c r="H3" s="76" t="s">
        <v>48</v>
      </c>
      <c r="I3" s="17"/>
    </row>
    <row r="4" spans="1:9" ht="29.25" customHeight="1" x14ac:dyDescent="0.25">
      <c r="B4" s="50" t="s">
        <v>58</v>
      </c>
      <c r="C4" s="50"/>
      <c r="D4" s="51"/>
      <c r="E4" s="51"/>
      <c r="F4" s="51"/>
      <c r="G4" s="51"/>
      <c r="H4" s="25"/>
    </row>
    <row r="5" spans="1:9" ht="9" customHeight="1" x14ac:dyDescent="0.25">
      <c r="C5" s="3"/>
    </row>
    <row r="7" spans="1:9" s="2" customFormat="1" ht="96.6" customHeight="1" x14ac:dyDescent="0.25">
      <c r="A7" s="52" t="s">
        <v>0</v>
      </c>
      <c r="B7" s="54" t="s">
        <v>1</v>
      </c>
      <c r="C7" s="56" t="s">
        <v>2</v>
      </c>
      <c r="D7" s="52" t="s">
        <v>63</v>
      </c>
      <c r="E7" s="27" t="s">
        <v>3</v>
      </c>
      <c r="F7" s="27" t="s">
        <v>4</v>
      </c>
      <c r="G7" s="27" t="s">
        <v>5</v>
      </c>
      <c r="H7" s="29" t="s">
        <v>50</v>
      </c>
    </row>
    <row r="8" spans="1:9" s="2" customFormat="1" ht="80.45" hidden="1" customHeight="1" x14ac:dyDescent="0.25">
      <c r="A8" s="53"/>
      <c r="B8" s="55"/>
      <c r="C8" s="56"/>
      <c r="D8" s="53"/>
      <c r="E8" s="28" t="s">
        <v>56</v>
      </c>
      <c r="F8" s="28" t="s">
        <v>56</v>
      </c>
      <c r="G8" s="28" t="s">
        <v>56</v>
      </c>
      <c r="H8" s="28" t="s">
        <v>56</v>
      </c>
    </row>
    <row r="9" spans="1:9" ht="21" customHeight="1" x14ac:dyDescent="0.25">
      <c r="A9" s="4">
        <v>1</v>
      </c>
      <c r="B9" s="4">
        <v>2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</row>
    <row r="10" spans="1:9" ht="31.5" x14ac:dyDescent="0.25">
      <c r="A10" s="23">
        <v>1</v>
      </c>
      <c r="B10" s="5">
        <v>2101003</v>
      </c>
      <c r="C10" s="6" t="s">
        <v>6</v>
      </c>
      <c r="D10" s="7">
        <f>SUM(E10:H10)</f>
        <v>12100</v>
      </c>
      <c r="E10" s="7">
        <v>6695</v>
      </c>
      <c r="F10" s="7">
        <v>252</v>
      </c>
      <c r="G10" s="7">
        <v>3804</v>
      </c>
      <c r="H10" s="7">
        <v>1349</v>
      </c>
    </row>
    <row r="11" spans="1:9" ht="31.5" x14ac:dyDescent="0.25">
      <c r="A11" s="22">
        <f>A10+1</f>
        <v>2</v>
      </c>
      <c r="B11" s="5">
        <v>2141005</v>
      </c>
      <c r="C11" s="9" t="s">
        <v>7</v>
      </c>
      <c r="D11" s="7">
        <f t="shared" ref="D11:D48" si="0">SUM(E11:H11)</f>
        <v>9478</v>
      </c>
      <c r="E11" s="7">
        <v>6029</v>
      </c>
      <c r="F11" s="7">
        <v>162</v>
      </c>
      <c r="G11" s="7">
        <v>2476</v>
      </c>
      <c r="H11" s="7">
        <v>811</v>
      </c>
    </row>
    <row r="12" spans="1:9" ht="15" customHeight="1" x14ac:dyDescent="0.25">
      <c r="A12" s="22">
        <f t="shared" ref="A12:A48" si="1">A11+1</f>
        <v>3</v>
      </c>
      <c r="B12" s="5">
        <v>2101006</v>
      </c>
      <c r="C12" s="9" t="s">
        <v>8</v>
      </c>
      <c r="D12" s="7">
        <f t="shared" si="0"/>
        <v>10950</v>
      </c>
      <c r="E12" s="7">
        <v>7157</v>
      </c>
      <c r="F12" s="7">
        <v>183</v>
      </c>
      <c r="G12" s="7">
        <v>2768</v>
      </c>
      <c r="H12" s="7">
        <v>842</v>
      </c>
    </row>
    <row r="13" spans="1:9" ht="31.5" x14ac:dyDescent="0.25">
      <c r="A13" s="22">
        <f t="shared" si="1"/>
        <v>4</v>
      </c>
      <c r="B13" s="5">
        <v>2101007</v>
      </c>
      <c r="C13" s="9" t="s">
        <v>9</v>
      </c>
      <c r="D13" s="7">
        <f t="shared" si="0"/>
        <v>5193</v>
      </c>
      <c r="E13" s="7">
        <v>3014</v>
      </c>
      <c r="F13" s="7">
        <v>144</v>
      </c>
      <c r="G13" s="7">
        <v>1144</v>
      </c>
      <c r="H13" s="7">
        <v>891</v>
      </c>
    </row>
    <row r="14" spans="1:9" ht="31.5" x14ac:dyDescent="0.25">
      <c r="A14" s="22">
        <f t="shared" si="1"/>
        <v>5</v>
      </c>
      <c r="B14" s="5">
        <v>2101008</v>
      </c>
      <c r="C14" s="9" t="s">
        <v>10</v>
      </c>
      <c r="D14" s="7">
        <f t="shared" si="0"/>
        <v>6300</v>
      </c>
      <c r="E14" s="7">
        <v>4409</v>
      </c>
      <c r="F14" s="7">
        <v>113</v>
      </c>
      <c r="G14" s="7">
        <v>1310</v>
      </c>
      <c r="H14" s="7">
        <v>468</v>
      </c>
    </row>
    <row r="15" spans="1:9" ht="31.5" x14ac:dyDescent="0.25">
      <c r="A15" s="22">
        <f t="shared" si="1"/>
        <v>6</v>
      </c>
      <c r="B15" s="5">
        <v>2101011</v>
      </c>
      <c r="C15" s="9" t="s">
        <v>11</v>
      </c>
      <c r="D15" s="7">
        <f t="shared" si="0"/>
        <v>19116</v>
      </c>
      <c r="E15" s="7">
        <v>10213</v>
      </c>
      <c r="F15" s="7">
        <v>792</v>
      </c>
      <c r="G15" s="7">
        <v>3096</v>
      </c>
      <c r="H15" s="7">
        <v>5015</v>
      </c>
    </row>
    <row r="16" spans="1:9" ht="31.5" x14ac:dyDescent="0.25">
      <c r="A16" s="22">
        <f t="shared" si="1"/>
        <v>7</v>
      </c>
      <c r="B16" s="5">
        <v>2101015</v>
      </c>
      <c r="C16" s="9" t="s">
        <v>12</v>
      </c>
      <c r="D16" s="7">
        <f t="shared" si="0"/>
        <v>5955</v>
      </c>
      <c r="E16" s="7">
        <v>3631</v>
      </c>
      <c r="F16" s="7">
        <v>217</v>
      </c>
      <c r="G16" s="7">
        <v>860</v>
      </c>
      <c r="H16" s="7">
        <v>1247</v>
      </c>
    </row>
    <row r="17" spans="1:8" ht="31.5" x14ac:dyDescent="0.25">
      <c r="A17" s="22">
        <f t="shared" si="1"/>
        <v>8</v>
      </c>
      <c r="B17" s="5">
        <v>2101016</v>
      </c>
      <c r="C17" s="9" t="s">
        <v>13</v>
      </c>
      <c r="D17" s="7">
        <f t="shared" si="0"/>
        <v>11750</v>
      </c>
      <c r="E17" s="7">
        <v>7931</v>
      </c>
      <c r="F17" s="7">
        <v>245</v>
      </c>
      <c r="G17" s="7">
        <v>2306</v>
      </c>
      <c r="H17" s="7">
        <v>1268</v>
      </c>
    </row>
    <row r="18" spans="1:8" ht="31.5" x14ac:dyDescent="0.25">
      <c r="A18" s="22">
        <f t="shared" si="1"/>
        <v>9</v>
      </c>
      <c r="B18" s="5">
        <v>2141010</v>
      </c>
      <c r="C18" s="9" t="s">
        <v>14</v>
      </c>
      <c r="D18" s="7">
        <f t="shared" si="0"/>
        <v>13875</v>
      </c>
      <c r="E18" s="7">
        <v>10112</v>
      </c>
      <c r="F18" s="7">
        <v>190</v>
      </c>
      <c r="G18" s="7">
        <v>2500</v>
      </c>
      <c r="H18" s="7">
        <v>1073</v>
      </c>
    </row>
    <row r="19" spans="1:8" x14ac:dyDescent="0.25">
      <c r="A19" s="22">
        <f t="shared" si="1"/>
        <v>10</v>
      </c>
      <c r="B19" s="5">
        <v>5155001</v>
      </c>
      <c r="C19" s="9" t="s">
        <v>15</v>
      </c>
      <c r="D19" s="7">
        <f t="shared" si="0"/>
        <v>350</v>
      </c>
      <c r="E19" s="7">
        <v>208</v>
      </c>
      <c r="F19" s="7">
        <v>6</v>
      </c>
      <c r="G19" s="7">
        <v>86</v>
      </c>
      <c r="H19" s="7">
        <v>50</v>
      </c>
    </row>
    <row r="20" spans="1:8" ht="31.5" x14ac:dyDescent="0.25">
      <c r="A20" s="22">
        <f t="shared" si="1"/>
        <v>11</v>
      </c>
      <c r="B20" s="5">
        <v>8156001</v>
      </c>
      <c r="C20" s="9" t="s">
        <v>16</v>
      </c>
      <c r="D20" s="7">
        <f t="shared" si="0"/>
        <v>842</v>
      </c>
      <c r="E20" s="7">
        <v>469</v>
      </c>
      <c r="F20" s="7">
        <v>15</v>
      </c>
      <c r="G20" s="7">
        <v>267</v>
      </c>
      <c r="H20" s="7">
        <v>91</v>
      </c>
    </row>
    <row r="21" spans="1:8" ht="31.5" x14ac:dyDescent="0.25">
      <c r="A21" s="22">
        <f t="shared" si="1"/>
        <v>12</v>
      </c>
      <c r="B21" s="10">
        <v>6341001</v>
      </c>
      <c r="C21" s="9" t="s">
        <v>17</v>
      </c>
      <c r="D21" s="7">
        <f t="shared" si="0"/>
        <v>400</v>
      </c>
      <c r="E21" s="7">
        <v>249</v>
      </c>
      <c r="F21" s="7">
        <v>5</v>
      </c>
      <c r="G21" s="7">
        <v>94</v>
      </c>
      <c r="H21" s="7">
        <v>52</v>
      </c>
    </row>
    <row r="22" spans="1:8" x14ac:dyDescent="0.25">
      <c r="A22" s="22">
        <f t="shared" si="1"/>
        <v>13</v>
      </c>
      <c r="B22" s="10">
        <v>2107803</v>
      </c>
      <c r="C22" s="9" t="s">
        <v>18</v>
      </c>
      <c r="D22" s="7">
        <f t="shared" si="0"/>
        <v>1612</v>
      </c>
      <c r="E22" s="7">
        <v>564</v>
      </c>
      <c r="F22" s="7">
        <v>90</v>
      </c>
      <c r="G22" s="7">
        <v>836</v>
      </c>
      <c r="H22" s="7">
        <v>122</v>
      </c>
    </row>
    <row r="23" spans="1:8" ht="31.5" x14ac:dyDescent="0.25">
      <c r="A23" s="22">
        <f t="shared" si="1"/>
        <v>14</v>
      </c>
      <c r="B23" s="5">
        <v>4346001</v>
      </c>
      <c r="C23" s="9" t="s">
        <v>19</v>
      </c>
      <c r="D23" s="7">
        <f t="shared" si="0"/>
        <v>7644</v>
      </c>
      <c r="E23" s="7">
        <v>4854</v>
      </c>
      <c r="F23" s="7">
        <v>78</v>
      </c>
      <c r="G23" s="7">
        <v>2237</v>
      </c>
      <c r="H23" s="7">
        <v>475</v>
      </c>
    </row>
    <row r="24" spans="1:8" ht="31.5" x14ac:dyDescent="0.25">
      <c r="A24" s="22">
        <f t="shared" si="1"/>
        <v>15</v>
      </c>
      <c r="B24" s="5">
        <v>1343005</v>
      </c>
      <c r="C24" s="9" t="s">
        <v>20</v>
      </c>
      <c r="D24" s="7">
        <f t="shared" si="0"/>
        <v>3026</v>
      </c>
      <c r="E24" s="7">
        <v>2181</v>
      </c>
      <c r="F24" s="7">
        <v>121</v>
      </c>
      <c r="G24" s="7">
        <v>486</v>
      </c>
      <c r="H24" s="7">
        <v>238</v>
      </c>
    </row>
    <row r="25" spans="1:8" ht="31.5" x14ac:dyDescent="0.25">
      <c r="A25" s="22">
        <f t="shared" si="1"/>
        <v>16</v>
      </c>
      <c r="B25" s="5">
        <v>1340004</v>
      </c>
      <c r="C25" s="9" t="s">
        <v>21</v>
      </c>
      <c r="D25" s="7">
        <f t="shared" si="0"/>
        <v>11045</v>
      </c>
      <c r="E25" s="7">
        <v>6783</v>
      </c>
      <c r="F25" s="7">
        <v>679</v>
      </c>
      <c r="G25" s="7">
        <v>1713</v>
      </c>
      <c r="H25" s="7">
        <v>1870</v>
      </c>
    </row>
    <row r="26" spans="1:8" x14ac:dyDescent="0.25">
      <c r="A26" s="22">
        <f t="shared" si="1"/>
        <v>17</v>
      </c>
      <c r="B26" s="5">
        <v>1343001</v>
      </c>
      <c r="C26" s="9" t="s">
        <v>22</v>
      </c>
      <c r="D26" s="7">
        <f t="shared" si="0"/>
        <v>2534</v>
      </c>
      <c r="E26" s="7">
        <v>1406</v>
      </c>
      <c r="F26" s="7">
        <v>2</v>
      </c>
      <c r="G26" s="7">
        <v>942</v>
      </c>
      <c r="H26" s="7">
        <v>184</v>
      </c>
    </row>
    <row r="27" spans="1:8" x14ac:dyDescent="0.25">
      <c r="A27" s="22">
        <f t="shared" si="1"/>
        <v>18</v>
      </c>
      <c r="B27" s="5">
        <v>1343002</v>
      </c>
      <c r="C27" s="9" t="s">
        <v>23</v>
      </c>
      <c r="D27" s="7">
        <f t="shared" si="0"/>
        <v>4200</v>
      </c>
      <c r="E27" s="7">
        <v>3606</v>
      </c>
      <c r="F27" s="7">
        <v>11</v>
      </c>
      <c r="G27" s="7">
        <v>514</v>
      </c>
      <c r="H27" s="7">
        <v>69</v>
      </c>
    </row>
    <row r="28" spans="1:8" ht="31.5" x14ac:dyDescent="0.25">
      <c r="A28" s="22">
        <f t="shared" si="1"/>
        <v>19</v>
      </c>
      <c r="B28" s="5">
        <v>1343303</v>
      </c>
      <c r="C28" s="9" t="s">
        <v>24</v>
      </c>
      <c r="D28" s="7">
        <f t="shared" si="0"/>
        <v>8052</v>
      </c>
      <c r="E28" s="7">
        <v>6436</v>
      </c>
      <c r="F28" s="7">
        <v>28</v>
      </c>
      <c r="G28" s="7">
        <v>708</v>
      </c>
      <c r="H28" s="7">
        <v>880</v>
      </c>
    </row>
    <row r="29" spans="1:8" x14ac:dyDescent="0.25">
      <c r="A29" s="22">
        <f t="shared" si="1"/>
        <v>20</v>
      </c>
      <c r="B29" s="5">
        <v>1340011</v>
      </c>
      <c r="C29" s="9" t="s">
        <v>25</v>
      </c>
      <c r="D29" s="7">
        <f t="shared" si="0"/>
        <v>3130</v>
      </c>
      <c r="E29" s="7">
        <v>2873</v>
      </c>
      <c r="F29" s="7">
        <v>9</v>
      </c>
      <c r="G29" s="7">
        <v>196</v>
      </c>
      <c r="H29" s="7">
        <v>52</v>
      </c>
    </row>
    <row r="30" spans="1:8" x14ac:dyDescent="0.25">
      <c r="A30" s="22">
        <f t="shared" si="1"/>
        <v>21</v>
      </c>
      <c r="B30" s="5">
        <v>3141002</v>
      </c>
      <c r="C30" s="9" t="s">
        <v>26</v>
      </c>
      <c r="D30" s="7">
        <f t="shared" si="0"/>
        <v>7137</v>
      </c>
      <c r="E30" s="7">
        <v>4623</v>
      </c>
      <c r="F30" s="7">
        <v>1</v>
      </c>
      <c r="G30" s="7">
        <v>2485</v>
      </c>
      <c r="H30" s="7">
        <v>28</v>
      </c>
    </row>
    <row r="31" spans="1:8" x14ac:dyDescent="0.25">
      <c r="A31" s="22">
        <f t="shared" si="1"/>
        <v>22</v>
      </c>
      <c r="B31" s="5">
        <v>3141003</v>
      </c>
      <c r="C31" s="9" t="s">
        <v>27</v>
      </c>
      <c r="D31" s="7">
        <f t="shared" si="0"/>
        <v>5000</v>
      </c>
      <c r="E31" s="7">
        <v>2988</v>
      </c>
      <c r="F31" s="7">
        <v>2</v>
      </c>
      <c r="G31" s="7">
        <v>1991</v>
      </c>
      <c r="H31" s="7">
        <v>19</v>
      </c>
    </row>
    <row r="32" spans="1:8" x14ac:dyDescent="0.25">
      <c r="A32" s="22">
        <f t="shared" si="1"/>
        <v>23</v>
      </c>
      <c r="B32" s="5">
        <v>3141004</v>
      </c>
      <c r="C32" s="9" t="s">
        <v>28</v>
      </c>
      <c r="D32" s="7">
        <f t="shared" si="0"/>
        <v>6400</v>
      </c>
      <c r="E32" s="7">
        <v>3851</v>
      </c>
      <c r="F32" s="7">
        <v>2</v>
      </c>
      <c r="G32" s="7">
        <v>2517</v>
      </c>
      <c r="H32" s="7">
        <v>30</v>
      </c>
    </row>
    <row r="33" spans="1:8" x14ac:dyDescent="0.25">
      <c r="A33" s="22">
        <f t="shared" si="1"/>
        <v>24</v>
      </c>
      <c r="B33" s="5">
        <v>3141007</v>
      </c>
      <c r="C33" s="9" t="s">
        <v>29</v>
      </c>
      <c r="D33" s="7">
        <f t="shared" si="0"/>
        <v>16000</v>
      </c>
      <c r="E33" s="7">
        <v>8663</v>
      </c>
      <c r="F33" s="7">
        <v>7</v>
      </c>
      <c r="G33" s="7">
        <v>7244</v>
      </c>
      <c r="H33" s="7">
        <v>86</v>
      </c>
    </row>
    <row r="34" spans="1:8" ht="31.5" x14ac:dyDescent="0.25">
      <c r="A34" s="22">
        <f t="shared" si="1"/>
        <v>25</v>
      </c>
      <c r="B34" s="5">
        <v>3101009</v>
      </c>
      <c r="C34" s="9" t="s">
        <v>30</v>
      </c>
      <c r="D34" s="7">
        <f t="shared" si="0"/>
        <v>3829</v>
      </c>
      <c r="E34" s="7">
        <v>1870</v>
      </c>
      <c r="F34" s="7">
        <v>0</v>
      </c>
      <c r="G34" s="7">
        <v>1951</v>
      </c>
      <c r="H34" s="7">
        <v>8</v>
      </c>
    </row>
    <row r="35" spans="1:8" ht="31.5" x14ac:dyDescent="0.25">
      <c r="A35" s="22">
        <f t="shared" si="1"/>
        <v>26</v>
      </c>
      <c r="B35" s="5">
        <v>4346004</v>
      </c>
      <c r="C35" s="9" t="s">
        <v>31</v>
      </c>
      <c r="D35" s="7">
        <f t="shared" si="0"/>
        <v>4116</v>
      </c>
      <c r="E35" s="7">
        <v>2153</v>
      </c>
      <c r="F35" s="7">
        <v>1</v>
      </c>
      <c r="G35" s="7">
        <v>1950</v>
      </c>
      <c r="H35" s="7">
        <v>12</v>
      </c>
    </row>
    <row r="36" spans="1:8" x14ac:dyDescent="0.25">
      <c r="A36" s="22">
        <f t="shared" si="1"/>
        <v>27</v>
      </c>
      <c r="B36" s="10">
        <v>3131001</v>
      </c>
      <c r="C36" s="9" t="s">
        <v>32</v>
      </c>
      <c r="D36" s="7">
        <f t="shared" si="0"/>
        <v>2000</v>
      </c>
      <c r="E36" s="7">
        <v>866</v>
      </c>
      <c r="F36" s="7">
        <v>4</v>
      </c>
      <c r="G36" s="7">
        <v>1120</v>
      </c>
      <c r="H36" s="7">
        <v>10</v>
      </c>
    </row>
    <row r="37" spans="1:8" ht="31.5" x14ac:dyDescent="0.25">
      <c r="A37" s="22">
        <f t="shared" si="1"/>
        <v>28</v>
      </c>
      <c r="B37" s="5">
        <v>1340013</v>
      </c>
      <c r="C37" s="9" t="s">
        <v>33</v>
      </c>
      <c r="D37" s="7">
        <f t="shared" si="0"/>
        <v>5000</v>
      </c>
      <c r="E37" s="7">
        <v>3405</v>
      </c>
      <c r="F37" s="7">
        <v>4</v>
      </c>
      <c r="G37" s="7">
        <v>1550</v>
      </c>
      <c r="H37" s="7">
        <v>41</v>
      </c>
    </row>
    <row r="38" spans="1:8" x14ac:dyDescent="0.25">
      <c r="A38" s="22">
        <f t="shared" si="1"/>
        <v>29</v>
      </c>
      <c r="B38" s="5">
        <v>1340014</v>
      </c>
      <c r="C38" s="9" t="s">
        <v>34</v>
      </c>
      <c r="D38" s="7">
        <f t="shared" si="0"/>
        <v>9705</v>
      </c>
      <c r="E38" s="7">
        <v>7490</v>
      </c>
      <c r="F38" s="7">
        <v>10</v>
      </c>
      <c r="G38" s="7">
        <v>2131</v>
      </c>
      <c r="H38" s="7">
        <v>74</v>
      </c>
    </row>
    <row r="39" spans="1:8" x14ac:dyDescent="0.25">
      <c r="A39" s="22">
        <f t="shared" si="1"/>
        <v>30</v>
      </c>
      <c r="B39" s="10">
        <v>1340006</v>
      </c>
      <c r="C39" s="9" t="s">
        <v>35</v>
      </c>
      <c r="D39" s="7">
        <f t="shared" si="0"/>
        <v>4820</v>
      </c>
      <c r="E39" s="7">
        <v>3455</v>
      </c>
      <c r="F39" s="7">
        <v>3</v>
      </c>
      <c r="G39" s="7">
        <v>1326</v>
      </c>
      <c r="H39" s="7">
        <v>36</v>
      </c>
    </row>
    <row r="40" spans="1:8" ht="31.5" x14ac:dyDescent="0.25">
      <c r="A40" s="22">
        <f t="shared" si="1"/>
        <v>31</v>
      </c>
      <c r="B40" s="5">
        <v>6349008</v>
      </c>
      <c r="C40" s="9" t="s">
        <v>36</v>
      </c>
      <c r="D40" s="7">
        <f t="shared" si="0"/>
        <v>1439</v>
      </c>
      <c r="E40" s="7">
        <v>986</v>
      </c>
      <c r="F40" s="7">
        <v>0</v>
      </c>
      <c r="G40" s="7">
        <v>439</v>
      </c>
      <c r="H40" s="7">
        <v>14</v>
      </c>
    </row>
    <row r="41" spans="1:8" ht="31.5" x14ac:dyDescent="0.25">
      <c r="A41" s="22">
        <f t="shared" si="1"/>
        <v>32</v>
      </c>
      <c r="B41" s="10">
        <v>1340007</v>
      </c>
      <c r="C41" s="9" t="s">
        <v>37</v>
      </c>
      <c r="D41" s="7">
        <f t="shared" si="0"/>
        <v>5946</v>
      </c>
      <c r="E41" s="7">
        <v>2877</v>
      </c>
      <c r="F41" s="7">
        <v>1</v>
      </c>
      <c r="G41" s="7">
        <v>3033</v>
      </c>
      <c r="H41" s="7">
        <v>35</v>
      </c>
    </row>
    <row r="42" spans="1:8" ht="31.5" x14ac:dyDescent="0.25">
      <c r="A42" s="22">
        <f t="shared" si="1"/>
        <v>33</v>
      </c>
      <c r="B42" s="5">
        <v>1343008</v>
      </c>
      <c r="C42" s="9" t="s">
        <v>38</v>
      </c>
      <c r="D42" s="7">
        <f t="shared" si="0"/>
        <v>2700</v>
      </c>
      <c r="E42" s="7">
        <v>1482</v>
      </c>
      <c r="F42" s="7">
        <v>6</v>
      </c>
      <c r="G42" s="7">
        <v>1188</v>
      </c>
      <c r="H42" s="7">
        <v>24</v>
      </c>
    </row>
    <row r="43" spans="1:8" ht="31.5" x14ac:dyDescent="0.25">
      <c r="A43" s="22">
        <f t="shared" si="1"/>
        <v>34</v>
      </c>
      <c r="B43" s="10">
        <v>1340010</v>
      </c>
      <c r="C43" s="9" t="s">
        <v>39</v>
      </c>
      <c r="D43" s="7">
        <f t="shared" si="0"/>
        <v>4900</v>
      </c>
      <c r="E43" s="7">
        <v>3633</v>
      </c>
      <c r="F43" s="7">
        <v>3</v>
      </c>
      <c r="G43" s="7">
        <v>1238</v>
      </c>
      <c r="H43" s="7">
        <v>26</v>
      </c>
    </row>
    <row r="44" spans="1:8" ht="31.5" x14ac:dyDescent="0.25">
      <c r="A44" s="22">
        <f t="shared" si="1"/>
        <v>35</v>
      </c>
      <c r="B44" s="5">
        <v>1343004</v>
      </c>
      <c r="C44" s="9" t="s">
        <v>40</v>
      </c>
      <c r="D44" s="7">
        <f t="shared" si="0"/>
        <v>5800</v>
      </c>
      <c r="E44" s="7">
        <v>3911</v>
      </c>
      <c r="F44" s="7">
        <v>9</v>
      </c>
      <c r="G44" s="7">
        <v>1830</v>
      </c>
      <c r="H44" s="7">
        <v>50</v>
      </c>
    </row>
    <row r="45" spans="1:8" ht="31.5" x14ac:dyDescent="0.25">
      <c r="A45" s="22">
        <f t="shared" si="1"/>
        <v>36</v>
      </c>
      <c r="B45" s="5">
        <v>1343171</v>
      </c>
      <c r="C45" s="9" t="s">
        <v>41</v>
      </c>
      <c r="D45" s="7">
        <f t="shared" si="0"/>
        <v>3600</v>
      </c>
      <c r="E45" s="7">
        <v>3124</v>
      </c>
      <c r="F45" s="7">
        <v>19</v>
      </c>
      <c r="G45" s="7">
        <v>348</v>
      </c>
      <c r="H45" s="7">
        <v>109</v>
      </c>
    </row>
    <row r="46" spans="1:8" ht="31.15" customHeight="1" x14ac:dyDescent="0.25">
      <c r="A46" s="22">
        <f t="shared" si="1"/>
        <v>37</v>
      </c>
      <c r="B46" s="10">
        <v>1340003</v>
      </c>
      <c r="C46" s="9" t="s">
        <v>42</v>
      </c>
      <c r="D46" s="7">
        <f t="shared" si="0"/>
        <v>414</v>
      </c>
      <c r="E46" s="7">
        <v>372</v>
      </c>
      <c r="F46" s="7">
        <v>0</v>
      </c>
      <c r="G46" s="7">
        <v>40</v>
      </c>
      <c r="H46" s="7">
        <v>2</v>
      </c>
    </row>
    <row r="47" spans="1:8" x14ac:dyDescent="0.25">
      <c r="A47" s="22">
        <f t="shared" si="1"/>
        <v>38</v>
      </c>
      <c r="B47" s="11">
        <v>1340001</v>
      </c>
      <c r="C47" s="9" t="s">
        <v>43</v>
      </c>
      <c r="D47" s="7">
        <f t="shared" si="0"/>
        <v>400</v>
      </c>
      <c r="E47" s="7">
        <v>376</v>
      </c>
      <c r="F47" s="7">
        <v>1</v>
      </c>
      <c r="G47" s="7">
        <v>21</v>
      </c>
      <c r="H47" s="7">
        <v>2</v>
      </c>
    </row>
    <row r="48" spans="1:8" x14ac:dyDescent="0.25">
      <c r="A48" s="22">
        <f t="shared" si="1"/>
        <v>39</v>
      </c>
      <c r="B48" s="5">
        <v>1340012</v>
      </c>
      <c r="C48" s="9" t="s">
        <v>44</v>
      </c>
      <c r="D48" s="7">
        <f t="shared" si="0"/>
        <v>1365</v>
      </c>
      <c r="E48" s="7">
        <v>1273</v>
      </c>
      <c r="F48" s="7">
        <v>4</v>
      </c>
      <c r="G48" s="7">
        <v>69</v>
      </c>
      <c r="H48" s="7">
        <v>19</v>
      </c>
    </row>
    <row r="49" spans="1:8" s="15" customFormat="1" x14ac:dyDescent="0.25">
      <c r="A49" s="12"/>
      <c r="B49" s="12"/>
      <c r="C49" s="13" t="s">
        <v>45</v>
      </c>
      <c r="D49" s="14">
        <f>SUM(D10:D48)</f>
        <v>228123</v>
      </c>
      <c r="E49" s="14">
        <f t="shared" ref="E49:H49" si="2">SUM(E10:E48)</f>
        <v>146218</v>
      </c>
      <c r="F49" s="14">
        <f t="shared" ref="F49" si="3">SUM(F10:F48)</f>
        <v>3419</v>
      </c>
      <c r="G49" s="14">
        <f t="shared" ref="G49" si="4">SUM(G10:G48)</f>
        <v>60814</v>
      </c>
      <c r="H49" s="14">
        <f t="shared" si="2"/>
        <v>17672</v>
      </c>
    </row>
    <row r="51" spans="1:8" s="24" customFormat="1" ht="21.75" customHeight="1" x14ac:dyDescent="0.25">
      <c r="C51" s="24" t="s">
        <v>57</v>
      </c>
    </row>
  </sheetData>
  <mergeCells count="7">
    <mergeCell ref="G1:H1"/>
    <mergeCell ref="G2:H2"/>
    <mergeCell ref="B4:G4"/>
    <mergeCell ref="A7:A8"/>
    <mergeCell ref="B7:B8"/>
    <mergeCell ref="C7:C8"/>
    <mergeCell ref="D7:D8"/>
  </mergeCells>
  <pageMargins left="0.79" right="0" top="0.67" bottom="0" header="0" footer="0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zoomScale="85" zoomScaleNormal="85" zoomScaleSheetLayoutView="100" workbookViewId="0">
      <pane xSplit="3" ySplit="9" topLeftCell="D10" activePane="bottomRight" state="frozen"/>
      <selection activeCell="D66" sqref="D66"/>
      <selection pane="topRight" activeCell="D66" sqref="D66"/>
      <selection pane="bottomLeft" activeCell="D66" sqref="D66"/>
      <selection pane="bottomRight" activeCell="A49" sqref="A49:XFD49"/>
    </sheetView>
  </sheetViews>
  <sheetFormatPr defaultColWidth="8.25" defaultRowHeight="15.75" x14ac:dyDescent="0.25"/>
  <cols>
    <col min="1" max="1" width="5.875" style="32" customWidth="1"/>
    <col min="2" max="2" width="8.625" style="32" hidden="1" customWidth="1"/>
    <col min="3" max="3" width="40.5" style="32" customWidth="1"/>
    <col min="4" max="4" width="16" style="33" customWidth="1"/>
    <col min="5" max="5" width="13.75" style="32" customWidth="1"/>
    <col min="6" max="12" width="16" style="32" customWidth="1"/>
    <col min="13" max="13" width="8.75" style="32" bestFit="1" customWidth="1"/>
    <col min="14" max="16384" width="8.25" style="32"/>
  </cols>
  <sheetData>
    <row r="1" spans="1:15" ht="17.25" customHeight="1" x14ac:dyDescent="0.25">
      <c r="I1" s="45"/>
      <c r="K1" s="72" t="s">
        <v>65</v>
      </c>
      <c r="L1" s="72"/>
    </row>
    <row r="2" spans="1:15" ht="30.75" customHeight="1" x14ac:dyDescent="0.25">
      <c r="K2" s="73" t="s">
        <v>64</v>
      </c>
      <c r="L2" s="73"/>
    </row>
    <row r="3" spans="1:15" ht="18.75" customHeight="1" x14ac:dyDescent="0.25">
      <c r="L3" s="79" t="s">
        <v>49</v>
      </c>
    </row>
    <row r="4" spans="1:15" ht="29.25" customHeight="1" x14ac:dyDescent="0.25">
      <c r="B4" s="50" t="s">
        <v>60</v>
      </c>
      <c r="C4" s="50"/>
      <c r="D4" s="51"/>
      <c r="E4" s="51"/>
      <c r="F4" s="51"/>
      <c r="G4" s="51"/>
      <c r="H4" s="51"/>
      <c r="I4" s="51"/>
      <c r="J4" s="51"/>
      <c r="K4" s="51"/>
      <c r="L4" s="51"/>
    </row>
    <row r="5" spans="1:15" ht="9" customHeight="1" x14ac:dyDescent="0.25">
      <c r="C5" s="34"/>
    </row>
    <row r="6" spans="1:15" hidden="1" x14ac:dyDescent="0.25"/>
    <row r="7" spans="1:15" s="33" customFormat="1" ht="51.75" customHeight="1" x14ac:dyDescent="0.25">
      <c r="A7" s="65" t="s">
        <v>0</v>
      </c>
      <c r="B7" s="54" t="s">
        <v>1</v>
      </c>
      <c r="C7" s="67" t="s">
        <v>2</v>
      </c>
      <c r="D7" s="68" t="s">
        <v>46</v>
      </c>
      <c r="E7" s="67" t="s">
        <v>3</v>
      </c>
      <c r="F7" s="67"/>
      <c r="G7" s="67" t="s">
        <v>4</v>
      </c>
      <c r="H7" s="67"/>
      <c r="I7" s="70" t="s">
        <v>5</v>
      </c>
      <c r="J7" s="71"/>
      <c r="K7" s="67" t="s">
        <v>47</v>
      </c>
      <c r="L7" s="67"/>
    </row>
    <row r="8" spans="1:15" s="33" customFormat="1" ht="141.75" customHeight="1" x14ac:dyDescent="0.25">
      <c r="A8" s="66"/>
      <c r="B8" s="55"/>
      <c r="C8" s="67"/>
      <c r="D8" s="69"/>
      <c r="E8" s="44" t="s">
        <v>61</v>
      </c>
      <c r="F8" s="44" t="s">
        <v>62</v>
      </c>
      <c r="G8" s="44" t="s">
        <v>61</v>
      </c>
      <c r="H8" s="47" t="s">
        <v>62</v>
      </c>
      <c r="I8" s="44" t="s">
        <v>61</v>
      </c>
      <c r="J8" s="47" t="s">
        <v>62</v>
      </c>
      <c r="K8" s="44" t="s">
        <v>61</v>
      </c>
      <c r="L8" s="47" t="s">
        <v>62</v>
      </c>
    </row>
    <row r="9" spans="1:15" ht="21" customHeight="1" x14ac:dyDescent="0.25">
      <c r="A9" s="35">
        <v>1</v>
      </c>
      <c r="B9" s="35">
        <v>2</v>
      </c>
      <c r="C9" s="35">
        <v>2</v>
      </c>
      <c r="D9" s="35">
        <f>C9+1</f>
        <v>3</v>
      </c>
      <c r="E9" s="35">
        <f t="shared" ref="E9:L9" si="0">D9+1</f>
        <v>4</v>
      </c>
      <c r="F9" s="35">
        <f t="shared" si="0"/>
        <v>5</v>
      </c>
      <c r="G9" s="35">
        <f t="shared" si="0"/>
        <v>6</v>
      </c>
      <c r="H9" s="35">
        <f t="shared" si="0"/>
        <v>7</v>
      </c>
      <c r="I9" s="35">
        <f t="shared" si="0"/>
        <v>8</v>
      </c>
      <c r="J9" s="35">
        <f t="shared" si="0"/>
        <v>9</v>
      </c>
      <c r="K9" s="35">
        <f t="shared" si="0"/>
        <v>10</v>
      </c>
      <c r="L9" s="35">
        <f t="shared" si="0"/>
        <v>11</v>
      </c>
    </row>
    <row r="10" spans="1:15" ht="31.5" x14ac:dyDescent="0.25">
      <c r="A10" s="43">
        <v>1</v>
      </c>
      <c r="B10" s="5">
        <v>2101003</v>
      </c>
      <c r="C10" s="36" t="s">
        <v>6</v>
      </c>
      <c r="D10" s="7">
        <v>2826</v>
      </c>
      <c r="E10" s="37">
        <v>4436</v>
      </c>
      <c r="F10" s="7">
        <v>1554</v>
      </c>
      <c r="G10" s="37">
        <v>166</v>
      </c>
      <c r="H10" s="7">
        <v>59</v>
      </c>
      <c r="I10" s="37">
        <v>2556</v>
      </c>
      <c r="J10" s="7">
        <v>895</v>
      </c>
      <c r="K10" s="37">
        <v>909</v>
      </c>
      <c r="L10" s="7">
        <v>318</v>
      </c>
      <c r="M10" s="42"/>
      <c r="N10" s="48"/>
      <c r="O10" s="42"/>
    </row>
    <row r="11" spans="1:15" x14ac:dyDescent="0.25">
      <c r="A11" s="44">
        <f>A10+1</f>
        <v>2</v>
      </c>
      <c r="B11" s="5">
        <v>2141005</v>
      </c>
      <c r="C11" s="38" t="s">
        <v>7</v>
      </c>
      <c r="D11" s="7">
        <v>1733</v>
      </c>
      <c r="E11" s="37">
        <v>2950</v>
      </c>
      <c r="F11" s="7">
        <v>1096</v>
      </c>
      <c r="G11" s="37">
        <v>98</v>
      </c>
      <c r="H11" s="7">
        <v>36</v>
      </c>
      <c r="I11" s="37">
        <v>1232</v>
      </c>
      <c r="J11" s="7">
        <v>458</v>
      </c>
      <c r="K11" s="37">
        <v>384</v>
      </c>
      <c r="L11" s="7">
        <v>143</v>
      </c>
      <c r="M11" s="42"/>
      <c r="N11" s="48"/>
      <c r="O11" s="42"/>
    </row>
    <row r="12" spans="1:15" ht="14.25" customHeight="1" x14ac:dyDescent="0.25">
      <c r="A12" s="44">
        <f t="shared" ref="A12:A48" si="1">A11+1</f>
        <v>3</v>
      </c>
      <c r="B12" s="5">
        <v>2101006</v>
      </c>
      <c r="C12" s="38" t="s">
        <v>8</v>
      </c>
      <c r="D12" s="7">
        <v>2781</v>
      </c>
      <c r="E12" s="37">
        <v>4957</v>
      </c>
      <c r="F12" s="7">
        <v>1802</v>
      </c>
      <c r="G12" s="37">
        <v>118</v>
      </c>
      <c r="H12" s="7">
        <v>43</v>
      </c>
      <c r="I12" s="37">
        <v>1946</v>
      </c>
      <c r="J12" s="7">
        <v>708</v>
      </c>
      <c r="K12" s="37">
        <v>626</v>
      </c>
      <c r="L12" s="7">
        <v>228</v>
      </c>
      <c r="M12" s="42"/>
      <c r="N12" s="48"/>
      <c r="O12" s="42"/>
    </row>
    <row r="13" spans="1:15" x14ac:dyDescent="0.25">
      <c r="A13" s="44">
        <f t="shared" si="1"/>
        <v>4</v>
      </c>
      <c r="B13" s="5">
        <v>2101007</v>
      </c>
      <c r="C13" s="38" t="s">
        <v>9</v>
      </c>
      <c r="D13" s="7">
        <v>1519</v>
      </c>
      <c r="E13" s="37">
        <v>2152</v>
      </c>
      <c r="F13" s="7">
        <v>867</v>
      </c>
      <c r="G13" s="37">
        <v>105</v>
      </c>
      <c r="H13" s="7">
        <v>42</v>
      </c>
      <c r="I13" s="37">
        <v>872</v>
      </c>
      <c r="J13" s="7">
        <v>351</v>
      </c>
      <c r="K13" s="37">
        <v>642</v>
      </c>
      <c r="L13" s="7">
        <v>259</v>
      </c>
      <c r="M13" s="42"/>
      <c r="N13" s="48"/>
      <c r="O13" s="42"/>
    </row>
    <row r="14" spans="1:15" x14ac:dyDescent="0.25">
      <c r="A14" s="44">
        <f t="shared" si="1"/>
        <v>5</v>
      </c>
      <c r="B14" s="5">
        <v>2101008</v>
      </c>
      <c r="C14" s="38" t="s">
        <v>10</v>
      </c>
      <c r="D14" s="7">
        <v>1117</v>
      </c>
      <c r="E14" s="37">
        <v>1788</v>
      </c>
      <c r="F14" s="7">
        <v>778</v>
      </c>
      <c r="G14" s="37">
        <v>48</v>
      </c>
      <c r="H14" s="7">
        <v>21</v>
      </c>
      <c r="I14" s="37">
        <v>554</v>
      </c>
      <c r="J14" s="7">
        <v>241</v>
      </c>
      <c r="K14" s="37">
        <v>178</v>
      </c>
      <c r="L14" s="7">
        <v>77</v>
      </c>
      <c r="M14" s="42"/>
      <c r="N14" s="48"/>
      <c r="O14" s="42"/>
    </row>
    <row r="15" spans="1:15" x14ac:dyDescent="0.25">
      <c r="A15" s="44">
        <f t="shared" si="1"/>
        <v>6</v>
      </c>
      <c r="B15" s="5">
        <v>2101011</v>
      </c>
      <c r="C15" s="38" t="s">
        <v>11</v>
      </c>
      <c r="D15" s="7">
        <v>4835</v>
      </c>
      <c r="E15" s="37">
        <v>7444</v>
      </c>
      <c r="F15" s="7">
        <v>2611</v>
      </c>
      <c r="G15" s="37">
        <v>555</v>
      </c>
      <c r="H15" s="7">
        <v>195</v>
      </c>
      <c r="I15" s="37">
        <v>2216</v>
      </c>
      <c r="J15" s="7">
        <v>778</v>
      </c>
      <c r="K15" s="37">
        <v>3565</v>
      </c>
      <c r="L15" s="7">
        <v>1251</v>
      </c>
      <c r="M15" s="42"/>
      <c r="N15" s="48"/>
      <c r="O15" s="42"/>
    </row>
    <row r="16" spans="1:15" x14ac:dyDescent="0.25">
      <c r="A16" s="44">
        <f t="shared" si="1"/>
        <v>7</v>
      </c>
      <c r="B16" s="5">
        <v>2101015</v>
      </c>
      <c r="C16" s="38" t="s">
        <v>12</v>
      </c>
      <c r="D16" s="7">
        <v>1247</v>
      </c>
      <c r="E16" s="37">
        <v>1777</v>
      </c>
      <c r="F16" s="7">
        <v>778</v>
      </c>
      <c r="G16" s="37">
        <v>86</v>
      </c>
      <c r="H16" s="7">
        <v>38</v>
      </c>
      <c r="I16" s="37">
        <v>418</v>
      </c>
      <c r="J16" s="7">
        <v>183</v>
      </c>
      <c r="K16" s="37">
        <v>567</v>
      </c>
      <c r="L16" s="7">
        <v>248</v>
      </c>
      <c r="M16" s="42"/>
      <c r="N16" s="48"/>
      <c r="O16" s="42"/>
    </row>
    <row r="17" spans="1:15" x14ac:dyDescent="0.25">
      <c r="A17" s="44">
        <f t="shared" si="1"/>
        <v>8</v>
      </c>
      <c r="B17" s="5">
        <v>2101016</v>
      </c>
      <c r="C17" s="38" t="s">
        <v>13</v>
      </c>
      <c r="D17" s="7">
        <v>2293</v>
      </c>
      <c r="E17" s="37">
        <v>4215</v>
      </c>
      <c r="F17" s="7">
        <v>1539</v>
      </c>
      <c r="G17" s="37">
        <v>144</v>
      </c>
      <c r="H17" s="7">
        <v>53</v>
      </c>
      <c r="I17" s="37">
        <v>1245</v>
      </c>
      <c r="J17" s="7">
        <v>455</v>
      </c>
      <c r="K17" s="37">
        <v>673</v>
      </c>
      <c r="L17" s="7">
        <v>246</v>
      </c>
      <c r="M17" s="42"/>
      <c r="N17" s="48"/>
      <c r="O17" s="42"/>
    </row>
    <row r="18" spans="1:15" ht="31.5" x14ac:dyDescent="0.25">
      <c r="A18" s="44">
        <f t="shared" si="1"/>
        <v>9</v>
      </c>
      <c r="B18" s="5">
        <v>2141010</v>
      </c>
      <c r="C18" s="38" t="s">
        <v>14</v>
      </c>
      <c r="D18" s="7">
        <v>3584</v>
      </c>
      <c r="E18" s="37">
        <v>6862</v>
      </c>
      <c r="F18" s="7">
        <v>2567</v>
      </c>
      <c r="G18" s="37">
        <v>123</v>
      </c>
      <c r="H18" s="7">
        <v>46</v>
      </c>
      <c r="I18" s="37">
        <v>1828</v>
      </c>
      <c r="J18" s="7">
        <v>684</v>
      </c>
      <c r="K18" s="37">
        <v>768</v>
      </c>
      <c r="L18" s="7">
        <v>287</v>
      </c>
      <c r="M18" s="42"/>
      <c r="N18" s="48"/>
      <c r="O18" s="42"/>
    </row>
    <row r="19" spans="1:15" x14ac:dyDescent="0.25">
      <c r="A19" s="44">
        <f t="shared" si="1"/>
        <v>10</v>
      </c>
      <c r="B19" s="5">
        <v>5155001</v>
      </c>
      <c r="C19" s="38" t="s">
        <v>15</v>
      </c>
      <c r="D19" s="7">
        <v>40</v>
      </c>
      <c r="E19" s="37">
        <v>140</v>
      </c>
      <c r="F19" s="7">
        <v>25</v>
      </c>
      <c r="G19" s="37">
        <v>9</v>
      </c>
      <c r="H19" s="7">
        <v>2</v>
      </c>
      <c r="I19" s="37">
        <v>48</v>
      </c>
      <c r="J19" s="7">
        <v>9</v>
      </c>
      <c r="K19" s="37">
        <v>21</v>
      </c>
      <c r="L19" s="7">
        <v>4</v>
      </c>
      <c r="M19" s="42"/>
      <c r="N19" s="48"/>
      <c r="O19" s="42"/>
    </row>
    <row r="20" spans="1:15" ht="31.5" x14ac:dyDescent="0.25">
      <c r="A20" s="44">
        <f t="shared" si="1"/>
        <v>11</v>
      </c>
      <c r="B20" s="5">
        <v>8156001</v>
      </c>
      <c r="C20" s="38" t="s">
        <v>16</v>
      </c>
      <c r="D20" s="7">
        <v>116</v>
      </c>
      <c r="E20" s="37">
        <v>182</v>
      </c>
      <c r="F20" s="7">
        <v>64</v>
      </c>
      <c r="G20" s="37">
        <v>9</v>
      </c>
      <c r="H20" s="7">
        <v>3</v>
      </c>
      <c r="I20" s="37">
        <v>103</v>
      </c>
      <c r="J20" s="7">
        <v>35</v>
      </c>
      <c r="K20" s="37">
        <v>42</v>
      </c>
      <c r="L20" s="7">
        <v>14</v>
      </c>
      <c r="M20" s="42"/>
      <c r="N20" s="48"/>
      <c r="O20" s="42"/>
    </row>
    <row r="21" spans="1:15" ht="31.5" x14ac:dyDescent="0.25">
      <c r="A21" s="44">
        <f t="shared" si="1"/>
        <v>12</v>
      </c>
      <c r="B21" s="10">
        <v>6341001</v>
      </c>
      <c r="C21" s="38" t="s">
        <v>17</v>
      </c>
      <c r="D21" s="7">
        <v>95</v>
      </c>
      <c r="E21" s="37">
        <v>130</v>
      </c>
      <c r="F21" s="7">
        <v>50</v>
      </c>
      <c r="G21" s="37">
        <v>8</v>
      </c>
      <c r="H21" s="7">
        <v>3</v>
      </c>
      <c r="I21" s="37">
        <v>64</v>
      </c>
      <c r="J21" s="7">
        <v>25</v>
      </c>
      <c r="K21" s="37">
        <v>44</v>
      </c>
      <c r="L21" s="7">
        <v>17</v>
      </c>
      <c r="M21" s="42"/>
      <c r="N21" s="48"/>
      <c r="O21" s="42"/>
    </row>
    <row r="22" spans="1:15" x14ac:dyDescent="0.25">
      <c r="A22" s="44">
        <f t="shared" si="1"/>
        <v>13</v>
      </c>
      <c r="B22" s="10">
        <v>2107803</v>
      </c>
      <c r="C22" s="38" t="s">
        <v>18</v>
      </c>
      <c r="D22" s="7">
        <v>637</v>
      </c>
      <c r="E22" s="37">
        <v>452</v>
      </c>
      <c r="F22" s="7">
        <v>227</v>
      </c>
      <c r="G22" s="37">
        <v>31</v>
      </c>
      <c r="H22" s="7">
        <v>15</v>
      </c>
      <c r="I22" s="37">
        <v>618</v>
      </c>
      <c r="J22" s="7">
        <v>308</v>
      </c>
      <c r="K22" s="37">
        <v>175</v>
      </c>
      <c r="L22" s="7">
        <v>87</v>
      </c>
      <c r="M22" s="42"/>
      <c r="N22" s="48"/>
      <c r="O22" s="42"/>
    </row>
    <row r="23" spans="1:15" x14ac:dyDescent="0.25">
      <c r="A23" s="44">
        <f t="shared" si="1"/>
        <v>14</v>
      </c>
      <c r="B23" s="5">
        <v>4346001</v>
      </c>
      <c r="C23" s="38" t="s">
        <v>19</v>
      </c>
      <c r="D23" s="7">
        <v>1726</v>
      </c>
      <c r="E23" s="37">
        <v>2630</v>
      </c>
      <c r="F23" s="7">
        <v>1067</v>
      </c>
      <c r="G23" s="37">
        <v>61</v>
      </c>
      <c r="H23" s="7">
        <v>25</v>
      </c>
      <c r="I23" s="37">
        <v>1266</v>
      </c>
      <c r="J23" s="7">
        <v>513</v>
      </c>
      <c r="K23" s="37">
        <v>299</v>
      </c>
      <c r="L23" s="7">
        <v>121</v>
      </c>
      <c r="M23" s="42"/>
      <c r="N23" s="48"/>
      <c r="O23" s="42"/>
    </row>
    <row r="24" spans="1:15" ht="31.5" x14ac:dyDescent="0.25">
      <c r="A24" s="44">
        <f t="shared" si="1"/>
        <v>15</v>
      </c>
      <c r="B24" s="5">
        <v>1343005</v>
      </c>
      <c r="C24" s="38" t="s">
        <v>20</v>
      </c>
      <c r="D24" s="7">
        <v>563</v>
      </c>
      <c r="E24" s="37">
        <v>1129</v>
      </c>
      <c r="F24" s="7">
        <v>409</v>
      </c>
      <c r="G24" s="37">
        <v>54</v>
      </c>
      <c r="H24" s="7">
        <v>20</v>
      </c>
      <c r="I24" s="37">
        <v>259</v>
      </c>
      <c r="J24" s="7">
        <v>94</v>
      </c>
      <c r="K24" s="37">
        <v>111</v>
      </c>
      <c r="L24" s="7">
        <v>40</v>
      </c>
      <c r="M24" s="42"/>
      <c r="N24" s="48"/>
      <c r="O24" s="42"/>
    </row>
    <row r="25" spans="1:15" ht="31.5" x14ac:dyDescent="0.25">
      <c r="A25" s="44">
        <f t="shared" si="1"/>
        <v>16</v>
      </c>
      <c r="B25" s="5">
        <v>1340004</v>
      </c>
      <c r="C25" s="38" t="s">
        <v>21</v>
      </c>
      <c r="D25" s="7">
        <v>2140</v>
      </c>
      <c r="E25" s="37">
        <v>3805</v>
      </c>
      <c r="F25" s="7">
        <v>1315</v>
      </c>
      <c r="G25" s="37">
        <v>384</v>
      </c>
      <c r="H25" s="7">
        <v>133</v>
      </c>
      <c r="I25" s="37">
        <v>984</v>
      </c>
      <c r="J25" s="7">
        <v>340</v>
      </c>
      <c r="K25" s="37">
        <v>1020</v>
      </c>
      <c r="L25" s="7">
        <v>352</v>
      </c>
      <c r="M25" s="42"/>
      <c r="N25" s="48"/>
      <c r="O25" s="42"/>
    </row>
    <row r="26" spans="1:15" x14ac:dyDescent="0.25">
      <c r="A26" s="44">
        <f t="shared" si="1"/>
        <v>17</v>
      </c>
      <c r="B26" s="5">
        <v>1343001</v>
      </c>
      <c r="C26" s="38" t="s">
        <v>22</v>
      </c>
      <c r="D26" s="7">
        <v>559</v>
      </c>
      <c r="E26" s="37">
        <v>1132</v>
      </c>
      <c r="F26" s="7">
        <v>329</v>
      </c>
      <c r="G26" s="37">
        <v>2</v>
      </c>
      <c r="H26" s="7">
        <v>1</v>
      </c>
      <c r="I26" s="37">
        <v>653</v>
      </c>
      <c r="J26" s="7">
        <v>190</v>
      </c>
      <c r="K26" s="37">
        <v>133</v>
      </c>
      <c r="L26" s="7">
        <v>39</v>
      </c>
      <c r="M26" s="42"/>
      <c r="N26" s="48"/>
      <c r="O26" s="42"/>
    </row>
    <row r="27" spans="1:15" x14ac:dyDescent="0.25">
      <c r="A27" s="44">
        <f t="shared" si="1"/>
        <v>18</v>
      </c>
      <c r="B27" s="5">
        <v>1343002</v>
      </c>
      <c r="C27" s="38" t="s">
        <v>23</v>
      </c>
      <c r="D27" s="7">
        <v>658</v>
      </c>
      <c r="E27" s="37">
        <v>2019</v>
      </c>
      <c r="F27" s="7">
        <v>580</v>
      </c>
      <c r="G27" s="37">
        <v>3</v>
      </c>
      <c r="H27" s="7">
        <v>1</v>
      </c>
      <c r="I27" s="37">
        <v>226</v>
      </c>
      <c r="J27" s="7">
        <v>65</v>
      </c>
      <c r="K27" s="37">
        <v>43</v>
      </c>
      <c r="L27" s="7">
        <v>12</v>
      </c>
      <c r="M27" s="42"/>
      <c r="N27" s="48"/>
      <c r="O27" s="42"/>
    </row>
    <row r="28" spans="1:15" ht="31.5" x14ac:dyDescent="0.25">
      <c r="A28" s="44">
        <f t="shared" si="1"/>
        <v>19</v>
      </c>
      <c r="B28" s="5">
        <v>1343303</v>
      </c>
      <c r="C28" s="38" t="s">
        <v>24</v>
      </c>
      <c r="D28" s="7">
        <v>1626</v>
      </c>
      <c r="E28" s="37">
        <v>3877</v>
      </c>
      <c r="F28" s="7">
        <v>1299</v>
      </c>
      <c r="G28" s="37">
        <v>26</v>
      </c>
      <c r="H28" s="7">
        <v>9</v>
      </c>
      <c r="I28" s="37">
        <v>397</v>
      </c>
      <c r="J28" s="7">
        <v>133</v>
      </c>
      <c r="K28" s="37">
        <v>551</v>
      </c>
      <c r="L28" s="7">
        <v>185</v>
      </c>
      <c r="M28" s="42"/>
      <c r="N28" s="48"/>
      <c r="O28" s="42"/>
    </row>
    <row r="29" spans="1:15" x14ac:dyDescent="0.25">
      <c r="A29" s="44">
        <f t="shared" si="1"/>
        <v>20</v>
      </c>
      <c r="B29" s="5">
        <v>1340011</v>
      </c>
      <c r="C29" s="38" t="s">
        <v>25</v>
      </c>
      <c r="D29" s="7">
        <v>458</v>
      </c>
      <c r="E29" s="37">
        <v>1455</v>
      </c>
      <c r="F29" s="7">
        <v>423</v>
      </c>
      <c r="G29" s="37">
        <v>2</v>
      </c>
      <c r="H29" s="7">
        <v>1</v>
      </c>
      <c r="I29" s="37">
        <v>101</v>
      </c>
      <c r="J29" s="7">
        <v>29</v>
      </c>
      <c r="K29" s="37">
        <v>17</v>
      </c>
      <c r="L29" s="7">
        <v>5</v>
      </c>
      <c r="M29" s="42"/>
      <c r="N29" s="48"/>
      <c r="O29" s="42"/>
    </row>
    <row r="30" spans="1:15" x14ac:dyDescent="0.25">
      <c r="A30" s="44">
        <f t="shared" si="1"/>
        <v>21</v>
      </c>
      <c r="B30" s="5">
        <v>3141002</v>
      </c>
      <c r="C30" s="38" t="s">
        <v>26</v>
      </c>
      <c r="D30" s="7">
        <v>1902</v>
      </c>
      <c r="E30" s="37">
        <v>3725</v>
      </c>
      <c r="F30" s="7">
        <v>1253</v>
      </c>
      <c r="G30" s="37">
        <v>1</v>
      </c>
      <c r="H30" s="7">
        <v>0</v>
      </c>
      <c r="I30" s="37">
        <v>1915</v>
      </c>
      <c r="J30" s="7">
        <v>644</v>
      </c>
      <c r="K30" s="37">
        <v>16</v>
      </c>
      <c r="L30" s="7">
        <v>5</v>
      </c>
      <c r="M30" s="42"/>
      <c r="N30" s="48"/>
      <c r="O30" s="42"/>
    </row>
    <row r="31" spans="1:15" x14ac:dyDescent="0.25">
      <c r="A31" s="44">
        <f t="shared" si="1"/>
        <v>22</v>
      </c>
      <c r="B31" s="5">
        <v>3141003</v>
      </c>
      <c r="C31" s="38" t="s">
        <v>27</v>
      </c>
      <c r="D31" s="7">
        <v>1077</v>
      </c>
      <c r="E31" s="37">
        <v>1912</v>
      </c>
      <c r="F31" s="7">
        <v>653</v>
      </c>
      <c r="G31" s="37">
        <v>1</v>
      </c>
      <c r="H31" s="7">
        <v>0</v>
      </c>
      <c r="I31" s="37">
        <v>1232</v>
      </c>
      <c r="J31" s="7">
        <v>421</v>
      </c>
      <c r="K31" s="37">
        <v>9</v>
      </c>
      <c r="L31" s="7">
        <v>3</v>
      </c>
      <c r="M31" s="42"/>
      <c r="N31" s="48"/>
      <c r="O31" s="42"/>
    </row>
    <row r="32" spans="1:15" x14ac:dyDescent="0.25">
      <c r="A32" s="44">
        <f t="shared" si="1"/>
        <v>23</v>
      </c>
      <c r="B32" s="5">
        <v>3141004</v>
      </c>
      <c r="C32" s="38" t="s">
        <v>28</v>
      </c>
      <c r="D32" s="7">
        <v>1232</v>
      </c>
      <c r="E32" s="37">
        <v>2189</v>
      </c>
      <c r="F32" s="7">
        <v>737</v>
      </c>
      <c r="G32" s="37">
        <v>2</v>
      </c>
      <c r="H32" s="7">
        <v>1</v>
      </c>
      <c r="I32" s="37">
        <v>1460</v>
      </c>
      <c r="J32" s="7">
        <v>491</v>
      </c>
      <c r="K32" s="37">
        <v>10</v>
      </c>
      <c r="L32" s="7">
        <v>3</v>
      </c>
      <c r="M32" s="42"/>
      <c r="N32" s="48"/>
      <c r="O32" s="42"/>
    </row>
    <row r="33" spans="1:15" x14ac:dyDescent="0.25">
      <c r="A33" s="44">
        <f t="shared" si="1"/>
        <v>24</v>
      </c>
      <c r="B33" s="5">
        <v>3141007</v>
      </c>
      <c r="C33" s="38" t="s">
        <v>29</v>
      </c>
      <c r="D33" s="7">
        <v>3212</v>
      </c>
      <c r="E33" s="37">
        <v>4516</v>
      </c>
      <c r="F33" s="7">
        <v>1733</v>
      </c>
      <c r="G33" s="37">
        <v>6</v>
      </c>
      <c r="H33" s="7">
        <v>2</v>
      </c>
      <c r="I33" s="37">
        <v>3819</v>
      </c>
      <c r="J33" s="7">
        <v>1466</v>
      </c>
      <c r="K33" s="37">
        <v>29</v>
      </c>
      <c r="L33" s="7">
        <v>11</v>
      </c>
      <c r="M33" s="42"/>
      <c r="N33" s="48"/>
      <c r="O33" s="42"/>
    </row>
    <row r="34" spans="1:15" x14ac:dyDescent="0.25">
      <c r="A34" s="44">
        <f t="shared" si="1"/>
        <v>25</v>
      </c>
      <c r="B34" s="5">
        <v>3101009</v>
      </c>
      <c r="C34" s="38" t="s">
        <v>30</v>
      </c>
      <c r="D34" s="7">
        <v>842</v>
      </c>
      <c r="E34" s="37">
        <v>1213</v>
      </c>
      <c r="F34" s="7">
        <v>419</v>
      </c>
      <c r="G34" s="37">
        <v>0</v>
      </c>
      <c r="H34" s="7">
        <v>0</v>
      </c>
      <c r="I34" s="37">
        <v>1225</v>
      </c>
      <c r="J34" s="7">
        <v>422</v>
      </c>
      <c r="K34" s="37">
        <v>4</v>
      </c>
      <c r="L34" s="7">
        <v>1</v>
      </c>
      <c r="M34" s="42"/>
      <c r="N34" s="48"/>
      <c r="O34" s="42"/>
    </row>
    <row r="35" spans="1:15" ht="31.5" x14ac:dyDescent="0.25">
      <c r="A35" s="44">
        <f t="shared" si="1"/>
        <v>26</v>
      </c>
      <c r="B35" s="5">
        <v>4346004</v>
      </c>
      <c r="C35" s="38" t="s">
        <v>31</v>
      </c>
      <c r="D35" s="7">
        <v>885</v>
      </c>
      <c r="E35" s="37">
        <v>1380</v>
      </c>
      <c r="F35" s="7">
        <v>466</v>
      </c>
      <c r="G35" s="37">
        <v>1</v>
      </c>
      <c r="H35" s="7">
        <v>0</v>
      </c>
      <c r="I35" s="37">
        <v>1233</v>
      </c>
      <c r="J35" s="7">
        <v>415</v>
      </c>
      <c r="K35" s="37">
        <v>13</v>
      </c>
      <c r="L35" s="7">
        <v>4</v>
      </c>
      <c r="M35" s="42"/>
      <c r="N35" s="48"/>
      <c r="O35" s="42"/>
    </row>
    <row r="36" spans="1:15" x14ac:dyDescent="0.25">
      <c r="A36" s="44">
        <f t="shared" si="1"/>
        <v>27</v>
      </c>
      <c r="B36" s="10">
        <v>3131001</v>
      </c>
      <c r="C36" s="38" t="s">
        <v>32</v>
      </c>
      <c r="D36" s="7">
        <v>294</v>
      </c>
      <c r="E36" s="37">
        <v>304</v>
      </c>
      <c r="F36" s="7">
        <v>119</v>
      </c>
      <c r="G36" s="37">
        <v>1</v>
      </c>
      <c r="H36" s="7">
        <v>0</v>
      </c>
      <c r="I36" s="37">
        <v>446</v>
      </c>
      <c r="J36" s="7">
        <v>175</v>
      </c>
      <c r="K36" s="37">
        <v>1</v>
      </c>
      <c r="L36" s="7">
        <v>0</v>
      </c>
      <c r="M36" s="42"/>
      <c r="N36" s="48"/>
      <c r="O36" s="42"/>
    </row>
    <row r="37" spans="1:15" ht="31.5" x14ac:dyDescent="0.25">
      <c r="A37" s="44">
        <f t="shared" si="1"/>
        <v>28</v>
      </c>
      <c r="B37" s="5">
        <v>1340013</v>
      </c>
      <c r="C37" s="38" t="s">
        <v>33</v>
      </c>
      <c r="D37" s="7">
        <v>1011</v>
      </c>
      <c r="E37" s="37">
        <v>1891</v>
      </c>
      <c r="F37" s="7">
        <v>684</v>
      </c>
      <c r="G37" s="37">
        <v>2</v>
      </c>
      <c r="H37" s="7">
        <v>1</v>
      </c>
      <c r="I37" s="37">
        <v>877</v>
      </c>
      <c r="J37" s="7">
        <v>318</v>
      </c>
      <c r="K37" s="37">
        <v>21</v>
      </c>
      <c r="L37" s="7">
        <v>8</v>
      </c>
      <c r="M37" s="42"/>
      <c r="N37" s="48"/>
      <c r="O37" s="42"/>
    </row>
    <row r="38" spans="1:15" x14ac:dyDescent="0.25">
      <c r="A38" s="44">
        <f t="shared" si="1"/>
        <v>29</v>
      </c>
      <c r="B38" s="5">
        <v>1340014</v>
      </c>
      <c r="C38" s="38" t="s">
        <v>34</v>
      </c>
      <c r="D38" s="7">
        <v>1808</v>
      </c>
      <c r="E38" s="37">
        <v>4350</v>
      </c>
      <c r="F38" s="7">
        <v>1416</v>
      </c>
      <c r="G38" s="37">
        <v>4</v>
      </c>
      <c r="H38" s="7">
        <v>1</v>
      </c>
      <c r="I38" s="37">
        <v>1157</v>
      </c>
      <c r="J38" s="7">
        <v>376</v>
      </c>
      <c r="K38" s="37">
        <v>46</v>
      </c>
      <c r="L38" s="7">
        <v>15</v>
      </c>
      <c r="M38" s="42"/>
      <c r="N38" s="48"/>
      <c r="O38" s="42"/>
    </row>
    <row r="39" spans="1:15" x14ac:dyDescent="0.25">
      <c r="A39" s="44">
        <f t="shared" si="1"/>
        <v>30</v>
      </c>
      <c r="B39" s="10">
        <v>1340006</v>
      </c>
      <c r="C39" s="38" t="s">
        <v>35</v>
      </c>
      <c r="D39" s="7">
        <v>702</v>
      </c>
      <c r="E39" s="37">
        <v>1779</v>
      </c>
      <c r="F39" s="7">
        <v>514</v>
      </c>
      <c r="G39" s="37">
        <v>1</v>
      </c>
      <c r="H39" s="7">
        <v>0</v>
      </c>
      <c r="I39" s="37">
        <v>638</v>
      </c>
      <c r="J39" s="7">
        <v>185</v>
      </c>
      <c r="K39" s="37">
        <v>9</v>
      </c>
      <c r="L39" s="7">
        <v>3</v>
      </c>
      <c r="M39" s="42"/>
      <c r="N39" s="48"/>
      <c r="O39" s="42"/>
    </row>
    <row r="40" spans="1:15" x14ac:dyDescent="0.25">
      <c r="A40" s="44">
        <f t="shared" si="1"/>
        <v>31</v>
      </c>
      <c r="B40" s="5">
        <v>6349008</v>
      </c>
      <c r="C40" s="38" t="s">
        <v>36</v>
      </c>
      <c r="D40" s="7">
        <v>186</v>
      </c>
      <c r="E40" s="37">
        <v>493</v>
      </c>
      <c r="F40" s="7">
        <v>132</v>
      </c>
      <c r="G40" s="37"/>
      <c r="H40" s="7">
        <v>0</v>
      </c>
      <c r="I40" s="37">
        <v>189</v>
      </c>
      <c r="J40" s="7">
        <v>51</v>
      </c>
      <c r="K40" s="37">
        <v>10</v>
      </c>
      <c r="L40" s="7">
        <v>3</v>
      </c>
      <c r="M40" s="42"/>
      <c r="N40" s="48"/>
      <c r="O40" s="42"/>
    </row>
    <row r="41" spans="1:15" x14ac:dyDescent="0.25">
      <c r="A41" s="44">
        <f t="shared" si="1"/>
        <v>32</v>
      </c>
      <c r="B41" s="10">
        <v>1340007</v>
      </c>
      <c r="C41" s="38" t="s">
        <v>37</v>
      </c>
      <c r="D41" s="7">
        <v>1116</v>
      </c>
      <c r="E41" s="37">
        <v>1672</v>
      </c>
      <c r="F41" s="7">
        <v>546</v>
      </c>
      <c r="G41" s="37">
        <v>5</v>
      </c>
      <c r="H41" s="7">
        <v>2</v>
      </c>
      <c r="I41" s="37">
        <v>1718</v>
      </c>
      <c r="J41" s="7">
        <v>562</v>
      </c>
      <c r="K41" s="37">
        <v>17</v>
      </c>
      <c r="L41" s="7">
        <v>6</v>
      </c>
      <c r="M41" s="42"/>
      <c r="N41" s="48"/>
      <c r="O41" s="42"/>
    </row>
    <row r="42" spans="1:15" x14ac:dyDescent="0.25">
      <c r="A42" s="44">
        <f t="shared" si="1"/>
        <v>33</v>
      </c>
      <c r="B42" s="5">
        <v>1343008</v>
      </c>
      <c r="C42" s="38" t="s">
        <v>38</v>
      </c>
      <c r="D42" s="7">
        <v>589</v>
      </c>
      <c r="E42" s="37">
        <v>1100</v>
      </c>
      <c r="F42" s="7">
        <v>326</v>
      </c>
      <c r="G42" s="37"/>
      <c r="H42" s="7">
        <v>0</v>
      </c>
      <c r="I42" s="37">
        <v>871</v>
      </c>
      <c r="J42" s="7">
        <v>258</v>
      </c>
      <c r="K42" s="37">
        <v>18</v>
      </c>
      <c r="L42" s="7">
        <v>5</v>
      </c>
      <c r="M42" s="42"/>
      <c r="N42" s="48"/>
      <c r="O42" s="42"/>
    </row>
    <row r="43" spans="1:15" x14ac:dyDescent="0.25">
      <c r="A43" s="44">
        <f t="shared" si="1"/>
        <v>34</v>
      </c>
      <c r="B43" s="10">
        <v>1340010</v>
      </c>
      <c r="C43" s="38" t="s">
        <v>39</v>
      </c>
      <c r="D43" s="7">
        <v>901</v>
      </c>
      <c r="E43" s="37">
        <v>2244</v>
      </c>
      <c r="F43" s="7">
        <v>663</v>
      </c>
      <c r="G43" s="37">
        <v>5</v>
      </c>
      <c r="H43" s="7">
        <v>1</v>
      </c>
      <c r="I43" s="37">
        <v>782</v>
      </c>
      <c r="J43" s="7">
        <v>231</v>
      </c>
      <c r="K43" s="37">
        <v>19</v>
      </c>
      <c r="L43" s="7">
        <v>6</v>
      </c>
      <c r="M43" s="42"/>
      <c r="N43" s="48"/>
      <c r="O43" s="42"/>
    </row>
    <row r="44" spans="1:15" ht="31.5" x14ac:dyDescent="0.25">
      <c r="A44" s="44">
        <f t="shared" si="1"/>
        <v>35</v>
      </c>
      <c r="B44" s="5">
        <v>1343004</v>
      </c>
      <c r="C44" s="38" t="s">
        <v>40</v>
      </c>
      <c r="D44" s="7">
        <v>865</v>
      </c>
      <c r="E44" s="37">
        <v>2037</v>
      </c>
      <c r="F44" s="7">
        <v>588</v>
      </c>
      <c r="G44" s="37">
        <v>3</v>
      </c>
      <c r="H44" s="7">
        <v>1</v>
      </c>
      <c r="I44" s="37">
        <v>938</v>
      </c>
      <c r="J44" s="7">
        <v>271</v>
      </c>
      <c r="K44" s="37">
        <v>17</v>
      </c>
      <c r="L44" s="7">
        <v>5</v>
      </c>
      <c r="M44" s="42"/>
      <c r="N44" s="48"/>
      <c r="O44" s="42"/>
    </row>
    <row r="45" spans="1:15" ht="31.5" x14ac:dyDescent="0.25">
      <c r="A45" s="44">
        <f t="shared" si="1"/>
        <v>36</v>
      </c>
      <c r="B45" s="5">
        <v>1343171</v>
      </c>
      <c r="C45" s="38" t="s">
        <v>41</v>
      </c>
      <c r="D45" s="7">
        <v>653</v>
      </c>
      <c r="E45" s="37">
        <v>1644</v>
      </c>
      <c r="F45" s="7">
        <v>582</v>
      </c>
      <c r="G45" s="37">
        <v>4</v>
      </c>
      <c r="H45" s="7">
        <v>1</v>
      </c>
      <c r="I45" s="37">
        <v>145</v>
      </c>
      <c r="J45" s="7">
        <v>51</v>
      </c>
      <c r="K45" s="37">
        <v>53</v>
      </c>
      <c r="L45" s="7">
        <v>19</v>
      </c>
      <c r="M45" s="42"/>
      <c r="N45" s="48"/>
      <c r="O45" s="42"/>
    </row>
    <row r="46" spans="1:15" ht="29.45" customHeight="1" x14ac:dyDescent="0.25">
      <c r="A46" s="44">
        <f t="shared" si="1"/>
        <v>37</v>
      </c>
      <c r="B46" s="10">
        <v>1340003</v>
      </c>
      <c r="C46" s="38" t="s">
        <v>42</v>
      </c>
      <c r="D46" s="7">
        <v>88</v>
      </c>
      <c r="E46" s="37">
        <v>234</v>
      </c>
      <c r="F46" s="7">
        <v>77</v>
      </c>
      <c r="G46" s="37">
        <v>1</v>
      </c>
      <c r="H46" s="7">
        <v>0</v>
      </c>
      <c r="I46" s="37">
        <v>27</v>
      </c>
      <c r="J46" s="7">
        <v>9</v>
      </c>
      <c r="K46" s="37">
        <v>7</v>
      </c>
      <c r="L46" s="7">
        <v>2</v>
      </c>
      <c r="M46" s="42"/>
      <c r="N46" s="48"/>
      <c r="O46" s="42"/>
    </row>
    <row r="47" spans="1:15" ht="19.899999999999999" customHeight="1" x14ac:dyDescent="0.25">
      <c r="A47" s="44">
        <f t="shared" si="1"/>
        <v>38</v>
      </c>
      <c r="B47" s="11">
        <v>1340001</v>
      </c>
      <c r="C47" s="38" t="s">
        <v>43</v>
      </c>
      <c r="D47" s="7">
        <v>77</v>
      </c>
      <c r="E47" s="37">
        <v>202</v>
      </c>
      <c r="F47" s="7">
        <v>72</v>
      </c>
      <c r="G47" s="37"/>
      <c r="H47" s="7">
        <v>0</v>
      </c>
      <c r="I47" s="37">
        <v>10</v>
      </c>
      <c r="J47" s="7">
        <v>4</v>
      </c>
      <c r="K47" s="37">
        <v>2</v>
      </c>
      <c r="L47" s="7">
        <v>1</v>
      </c>
      <c r="M47" s="42"/>
      <c r="N47" s="48"/>
      <c r="O47" s="42"/>
    </row>
    <row r="48" spans="1:15" ht="18" customHeight="1" x14ac:dyDescent="0.25">
      <c r="A48" s="44">
        <f t="shared" si="1"/>
        <v>39</v>
      </c>
      <c r="B48" s="5">
        <v>1340012</v>
      </c>
      <c r="C48" s="38" t="s">
        <v>44</v>
      </c>
      <c r="D48" s="7">
        <v>251</v>
      </c>
      <c r="E48" s="37">
        <v>693</v>
      </c>
      <c r="F48" s="7">
        <v>234</v>
      </c>
      <c r="G48" s="37"/>
      <c r="H48" s="7">
        <v>0</v>
      </c>
      <c r="I48" s="37">
        <v>40</v>
      </c>
      <c r="J48" s="7">
        <v>13</v>
      </c>
      <c r="K48" s="37">
        <v>12</v>
      </c>
      <c r="L48" s="7">
        <v>4</v>
      </c>
      <c r="M48" s="42"/>
      <c r="N48" s="48"/>
      <c r="O48" s="42"/>
    </row>
    <row r="49" spans="1:13" s="40" customFormat="1" x14ac:dyDescent="0.25">
      <c r="A49" s="46"/>
      <c r="B49" s="46"/>
      <c r="C49" s="39" t="s">
        <v>45</v>
      </c>
      <c r="D49" s="80">
        <f>SUM(D10:D48)</f>
        <v>48244</v>
      </c>
      <c r="E49" s="80">
        <f>SUM(E10:E48)</f>
        <v>87110</v>
      </c>
      <c r="F49" s="80">
        <f t="shared" ref="F49:L49" si="2">SUM(F10:F48)</f>
        <v>30594</v>
      </c>
      <c r="G49" s="80">
        <f>SUM(G10:G48)</f>
        <v>2069</v>
      </c>
      <c r="H49" s="81">
        <f t="shared" si="2"/>
        <v>756</v>
      </c>
      <c r="I49" s="80">
        <f>SUM(I10:I48)</f>
        <v>36308</v>
      </c>
      <c r="J49" s="80">
        <f>SUM(J10:J48)</f>
        <v>12857</v>
      </c>
      <c r="K49" s="80">
        <f>SUM(K10:K48)</f>
        <v>11081</v>
      </c>
      <c r="L49" s="80">
        <f t="shared" si="2"/>
        <v>4037</v>
      </c>
      <c r="M49" s="41"/>
    </row>
  </sheetData>
  <autoFilter ref="A9:L49"/>
  <mergeCells count="11">
    <mergeCell ref="K1:L1"/>
    <mergeCell ref="K2:L2"/>
    <mergeCell ref="I7:J7"/>
    <mergeCell ref="K7:L7"/>
    <mergeCell ref="B4:L4"/>
    <mergeCell ref="G7:H7"/>
    <mergeCell ref="A7:A8"/>
    <mergeCell ref="B7:B8"/>
    <mergeCell ref="C7:C8"/>
    <mergeCell ref="D7:D8"/>
    <mergeCell ref="E7:F7"/>
  </mergeCells>
  <pageMargins left="0" right="0" top="0.59055118110236227" bottom="0" header="0" footer="0"/>
  <pageSetup paperSize="9" scale="70" fitToHeight="2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abSelected="1" view="pageBreakPreview" zoomScale="85" zoomScaleNormal="100" zoomScaleSheetLayoutView="85" workbookViewId="0">
      <pane xSplit="3" ySplit="9" topLeftCell="D10" activePane="bottomRight" state="frozen"/>
      <selection activeCell="E8" sqref="A8:XFD8"/>
      <selection pane="topRight" activeCell="E8" sqref="A8:XFD8"/>
      <selection pane="bottomLeft" activeCell="E8" sqref="A8:XFD8"/>
      <selection pane="bottomRight" activeCell="B4" sqref="B4:K4"/>
    </sheetView>
  </sheetViews>
  <sheetFormatPr defaultColWidth="8.25" defaultRowHeight="15.75" x14ac:dyDescent="0.25"/>
  <cols>
    <col min="1" max="1" width="5.875" style="1" customWidth="1"/>
    <col min="2" max="2" width="8.625" style="1" hidden="1" customWidth="1"/>
    <col min="3" max="3" width="28" style="1" customWidth="1"/>
    <col min="4" max="4" width="10.875" style="2" customWidth="1"/>
    <col min="5" max="5" width="9.375" style="2" customWidth="1"/>
    <col min="6" max="6" width="10.625" style="1" customWidth="1"/>
    <col min="7" max="7" width="9.875" style="1" customWidth="1"/>
    <col min="8" max="8" width="11" style="1" customWidth="1"/>
    <col min="9" max="9" width="9.875" style="1" customWidth="1"/>
    <col min="10" max="10" width="9.625" style="1" customWidth="1"/>
    <col min="11" max="11" width="9.875" style="1" customWidth="1"/>
    <col min="12" max="12" width="10" style="1" customWidth="1"/>
    <col min="13" max="13" width="12.25" style="1" customWidth="1"/>
    <col min="14" max="16" width="10.75" style="1" customWidth="1"/>
    <col min="17" max="16384" width="8.25" style="1"/>
  </cols>
  <sheetData>
    <row r="1" spans="1:15" x14ac:dyDescent="0.25">
      <c r="J1" s="77"/>
      <c r="K1" s="77"/>
      <c r="L1" s="72" t="s">
        <v>65</v>
      </c>
      <c r="M1" s="72"/>
    </row>
    <row r="2" spans="1:15" ht="29.25" customHeight="1" x14ac:dyDescent="0.25">
      <c r="J2" s="75"/>
      <c r="K2" s="73" t="s">
        <v>64</v>
      </c>
      <c r="L2" s="73"/>
      <c r="M2" s="73"/>
    </row>
    <row r="3" spans="1:15" ht="18" customHeight="1" x14ac:dyDescent="0.25">
      <c r="J3" s="78"/>
      <c r="K3" s="78"/>
      <c r="L3" s="73" t="s">
        <v>66</v>
      </c>
      <c r="M3" s="73"/>
    </row>
    <row r="4" spans="1:15" ht="29.25" customHeight="1" x14ac:dyDescent="0.25">
      <c r="B4" s="50" t="s">
        <v>54</v>
      </c>
      <c r="C4" s="50"/>
      <c r="D4" s="51"/>
      <c r="E4" s="51"/>
      <c r="F4" s="51"/>
      <c r="G4" s="51"/>
      <c r="H4" s="51"/>
      <c r="I4" s="51"/>
      <c r="J4" s="51"/>
      <c r="K4" s="51"/>
    </row>
    <row r="5" spans="1:15" ht="9" customHeight="1" x14ac:dyDescent="0.25">
      <c r="C5" s="3"/>
    </row>
    <row r="6" spans="1:15" hidden="1" x14ac:dyDescent="0.25"/>
    <row r="7" spans="1:15" s="2" customFormat="1" ht="80.45" customHeight="1" x14ac:dyDescent="0.25">
      <c r="A7" s="52" t="s">
        <v>0</v>
      </c>
      <c r="B7" s="54" t="s">
        <v>1</v>
      </c>
      <c r="C7" s="56" t="s">
        <v>2</v>
      </c>
      <c r="D7" s="61" t="s">
        <v>46</v>
      </c>
      <c r="E7" s="62"/>
      <c r="F7" s="57" t="s">
        <v>3</v>
      </c>
      <c r="G7" s="58"/>
      <c r="H7" s="57" t="s">
        <v>4</v>
      </c>
      <c r="I7" s="58"/>
      <c r="J7" s="57" t="s">
        <v>5</v>
      </c>
      <c r="K7" s="58"/>
      <c r="L7" s="57" t="s">
        <v>47</v>
      </c>
      <c r="M7" s="58"/>
    </row>
    <row r="8" spans="1:15" s="2" customFormat="1" ht="62.25" customHeight="1" x14ac:dyDescent="0.25">
      <c r="A8" s="59"/>
      <c r="B8" s="60"/>
      <c r="C8" s="56"/>
      <c r="D8" s="63"/>
      <c r="E8" s="64"/>
      <c r="F8" s="57" t="s">
        <v>51</v>
      </c>
      <c r="G8" s="58"/>
      <c r="H8" s="57" t="s">
        <v>51</v>
      </c>
      <c r="I8" s="58"/>
      <c r="J8" s="57" t="s">
        <v>51</v>
      </c>
      <c r="K8" s="58"/>
      <c r="L8" s="57" t="s">
        <v>51</v>
      </c>
      <c r="M8" s="58"/>
    </row>
    <row r="9" spans="1:15" s="19" customFormat="1" ht="20.25" customHeight="1" x14ac:dyDescent="0.25">
      <c r="A9" s="53"/>
      <c r="B9" s="55"/>
      <c r="C9" s="56"/>
      <c r="D9" s="18" t="s">
        <v>52</v>
      </c>
      <c r="E9" s="18" t="s">
        <v>53</v>
      </c>
      <c r="F9" s="18" t="s">
        <v>59</v>
      </c>
      <c r="G9" s="18" t="s">
        <v>55</v>
      </c>
      <c r="H9" s="18" t="s">
        <v>59</v>
      </c>
      <c r="I9" s="18" t="s">
        <v>55</v>
      </c>
      <c r="J9" s="18" t="s">
        <v>59</v>
      </c>
      <c r="K9" s="18" t="s">
        <v>55</v>
      </c>
      <c r="L9" s="18" t="s">
        <v>59</v>
      </c>
      <c r="M9" s="18" t="s">
        <v>55</v>
      </c>
    </row>
    <row r="10" spans="1:15" ht="19.899999999999999" customHeight="1" x14ac:dyDescent="0.25">
      <c r="A10" s="4">
        <v>1</v>
      </c>
      <c r="B10" s="4">
        <v>2</v>
      </c>
      <c r="C10" s="4">
        <v>2</v>
      </c>
      <c r="D10" s="4">
        <v>3</v>
      </c>
      <c r="E10" s="4">
        <f>D10+1</f>
        <v>4</v>
      </c>
      <c r="F10" s="4">
        <f t="shared" ref="F10:M10" si="0">E10+1</f>
        <v>5</v>
      </c>
      <c r="G10" s="4">
        <f t="shared" si="0"/>
        <v>6</v>
      </c>
      <c r="H10" s="4">
        <f t="shared" si="0"/>
        <v>7</v>
      </c>
      <c r="I10" s="4">
        <f t="shared" si="0"/>
        <v>8</v>
      </c>
      <c r="J10" s="4">
        <f t="shared" si="0"/>
        <v>9</v>
      </c>
      <c r="K10" s="4">
        <f t="shared" si="0"/>
        <v>10</v>
      </c>
      <c r="L10" s="4">
        <f t="shared" si="0"/>
        <v>11</v>
      </c>
      <c r="M10" s="4">
        <f t="shared" si="0"/>
        <v>12</v>
      </c>
      <c r="N10" s="31"/>
    </row>
    <row r="11" spans="1:15" ht="31.5" x14ac:dyDescent="0.25">
      <c r="A11" s="23">
        <v>1</v>
      </c>
      <c r="B11" s="5">
        <v>2101003</v>
      </c>
      <c r="C11" s="6" t="s">
        <v>6</v>
      </c>
      <c r="D11" s="7">
        <f>F11+H11+J11+L11</f>
        <v>7326</v>
      </c>
      <c r="E11" s="7">
        <f>G11+I11+K11+M11</f>
        <v>5448</v>
      </c>
      <c r="F11" s="20">
        <v>3602</v>
      </c>
      <c r="G11" s="21">
        <v>3007</v>
      </c>
      <c r="H11" s="20">
        <v>180</v>
      </c>
      <c r="I11" s="21">
        <v>102</v>
      </c>
      <c r="J11" s="20">
        <v>2680</v>
      </c>
      <c r="K11" s="21">
        <v>1781</v>
      </c>
      <c r="L11" s="20">
        <v>864</v>
      </c>
      <c r="M11" s="21">
        <v>558</v>
      </c>
      <c r="N11" s="16">
        <f>SUM(F11:M11)+ROUND('[3]дисп 1 р в 3 г_2019'!D10,0)</f>
        <v>15600</v>
      </c>
      <c r="O11" s="16"/>
    </row>
    <row r="12" spans="1:15" ht="31.5" x14ac:dyDescent="0.25">
      <c r="A12" s="22">
        <f>A11+1</f>
        <v>2</v>
      </c>
      <c r="B12" s="5">
        <v>2141005</v>
      </c>
      <c r="C12" s="9" t="s">
        <v>7</v>
      </c>
      <c r="D12" s="7">
        <f t="shared" ref="D12:D49" si="1">F12+H12+J12+L12</f>
        <v>5560</v>
      </c>
      <c r="E12" s="7">
        <f t="shared" ref="E12:E49" si="2">G12+I12+K12+M12</f>
        <v>2887</v>
      </c>
      <c r="F12" s="20">
        <v>3353</v>
      </c>
      <c r="G12" s="21">
        <v>2003</v>
      </c>
      <c r="H12" s="20">
        <v>121</v>
      </c>
      <c r="I12" s="21">
        <v>41</v>
      </c>
      <c r="J12" s="20">
        <v>1595</v>
      </c>
      <c r="K12" s="21">
        <v>643</v>
      </c>
      <c r="L12" s="20">
        <v>491</v>
      </c>
      <c r="M12" s="21">
        <v>200</v>
      </c>
      <c r="N12" s="16">
        <f>SUM(F12:M12)+ROUND('[3]дисп 1 р в 3 г_2019'!D11,0)</f>
        <v>10180</v>
      </c>
      <c r="O12" s="16"/>
    </row>
    <row r="13" spans="1:15" ht="31.9" customHeight="1" x14ac:dyDescent="0.25">
      <c r="A13" s="22">
        <f t="shared" ref="A13:A49" si="3">A12+1</f>
        <v>3</v>
      </c>
      <c r="B13" s="5">
        <v>2101006</v>
      </c>
      <c r="C13" s="9" t="s">
        <v>8</v>
      </c>
      <c r="D13" s="7">
        <f t="shared" si="1"/>
        <v>8086</v>
      </c>
      <c r="E13" s="7">
        <f t="shared" si="2"/>
        <v>3933</v>
      </c>
      <c r="F13" s="20">
        <v>5016</v>
      </c>
      <c r="G13" s="21">
        <v>2916</v>
      </c>
      <c r="H13" s="20">
        <v>152</v>
      </c>
      <c r="I13" s="21">
        <v>47</v>
      </c>
      <c r="J13" s="20">
        <v>2303</v>
      </c>
      <c r="K13" s="21">
        <v>773</v>
      </c>
      <c r="L13" s="20">
        <v>615</v>
      </c>
      <c r="M13" s="21">
        <v>197</v>
      </c>
      <c r="N13" s="16">
        <f>SUM(F13:M13)+ROUND('[3]дисп 1 р в 3 г_2019'!D12,0)</f>
        <v>14800</v>
      </c>
      <c r="O13" s="16"/>
    </row>
    <row r="14" spans="1:15" ht="31.5" x14ac:dyDescent="0.25">
      <c r="A14" s="22">
        <f t="shared" si="3"/>
        <v>4</v>
      </c>
      <c r="B14" s="5">
        <v>2101007</v>
      </c>
      <c r="C14" s="9" t="s">
        <v>9</v>
      </c>
      <c r="D14" s="7">
        <f t="shared" si="1"/>
        <v>2879</v>
      </c>
      <c r="E14" s="7">
        <f t="shared" si="2"/>
        <v>1602</v>
      </c>
      <c r="F14" s="20">
        <v>1474</v>
      </c>
      <c r="G14" s="21">
        <v>859</v>
      </c>
      <c r="H14" s="20">
        <v>73</v>
      </c>
      <c r="I14" s="21">
        <v>34</v>
      </c>
      <c r="J14" s="20">
        <v>766</v>
      </c>
      <c r="K14" s="21">
        <v>322</v>
      </c>
      <c r="L14" s="20">
        <v>566</v>
      </c>
      <c r="M14" s="21">
        <v>387</v>
      </c>
      <c r="N14" s="16">
        <f>SUM(F14:M14)+ROUND('[3]дисп 1 р в 3 г_2019'!D13,0)</f>
        <v>6000</v>
      </c>
      <c r="O14" s="16"/>
    </row>
    <row r="15" spans="1:15" ht="31.5" x14ac:dyDescent="0.25">
      <c r="A15" s="22">
        <f t="shared" si="3"/>
        <v>5</v>
      </c>
      <c r="B15" s="5">
        <v>2101008</v>
      </c>
      <c r="C15" s="9" t="s">
        <v>10</v>
      </c>
      <c r="D15" s="7">
        <f t="shared" si="1"/>
        <v>1767</v>
      </c>
      <c r="E15" s="7">
        <f t="shared" si="2"/>
        <v>1516</v>
      </c>
      <c r="F15" s="20">
        <v>1173</v>
      </c>
      <c r="G15" s="21">
        <v>1211</v>
      </c>
      <c r="H15" s="20">
        <v>36</v>
      </c>
      <c r="I15" s="21">
        <v>17</v>
      </c>
      <c r="J15" s="20">
        <v>426</v>
      </c>
      <c r="K15" s="21">
        <v>228</v>
      </c>
      <c r="L15" s="20">
        <v>132</v>
      </c>
      <c r="M15" s="21">
        <v>60</v>
      </c>
      <c r="N15" s="16">
        <f>SUM(F15:M15)+ROUND('[3]дисп 1 р в 3 г_2019'!D14,0)</f>
        <v>4400</v>
      </c>
      <c r="O15" s="16"/>
    </row>
    <row r="16" spans="1:15" ht="31.5" x14ac:dyDescent="0.25">
      <c r="A16" s="49">
        <f t="shared" si="3"/>
        <v>6</v>
      </c>
      <c r="B16" s="5">
        <v>2101011</v>
      </c>
      <c r="C16" s="9" t="s">
        <v>11</v>
      </c>
      <c r="D16" s="7">
        <f t="shared" si="1"/>
        <v>13378</v>
      </c>
      <c r="E16" s="7">
        <f t="shared" si="2"/>
        <v>6787</v>
      </c>
      <c r="F16" s="20">
        <v>6484</v>
      </c>
      <c r="G16" s="21">
        <v>3421</v>
      </c>
      <c r="H16" s="20">
        <v>476</v>
      </c>
      <c r="I16" s="21">
        <v>185</v>
      </c>
      <c r="J16" s="20">
        <v>2437</v>
      </c>
      <c r="K16" s="21">
        <v>728</v>
      </c>
      <c r="L16" s="20">
        <v>3981</v>
      </c>
      <c r="M16" s="21">
        <v>2453</v>
      </c>
      <c r="N16" s="16">
        <f>SUM(F16:M16)+ROUND('[3]дисп 1 р в 3 г_2019'!D15,0)</f>
        <v>25000</v>
      </c>
      <c r="O16" s="16"/>
    </row>
    <row r="17" spans="1:15" ht="31.5" x14ac:dyDescent="0.25">
      <c r="A17" s="22">
        <f t="shared" si="3"/>
        <v>7</v>
      </c>
      <c r="B17" s="5">
        <v>2101015</v>
      </c>
      <c r="C17" s="9" t="s">
        <v>12</v>
      </c>
      <c r="D17" s="7">
        <f t="shared" si="1"/>
        <v>2673</v>
      </c>
      <c r="E17" s="7">
        <f t="shared" si="2"/>
        <v>1580</v>
      </c>
      <c r="F17" s="20">
        <v>1564</v>
      </c>
      <c r="G17" s="21">
        <v>1048</v>
      </c>
      <c r="H17" s="20">
        <v>87</v>
      </c>
      <c r="I17" s="21">
        <v>34</v>
      </c>
      <c r="J17" s="20">
        <v>433</v>
      </c>
      <c r="K17" s="21">
        <v>144</v>
      </c>
      <c r="L17" s="20">
        <v>589</v>
      </c>
      <c r="M17" s="21">
        <v>354</v>
      </c>
      <c r="N17" s="16">
        <f>SUM(F17:M17)+ROUND('[3]дисп 1 р в 3 г_2019'!D16,0)</f>
        <v>5500</v>
      </c>
      <c r="O17" s="16"/>
    </row>
    <row r="18" spans="1:15" ht="31.5" x14ac:dyDescent="0.25">
      <c r="A18" s="22">
        <f t="shared" si="3"/>
        <v>8</v>
      </c>
      <c r="B18" s="5">
        <v>2101016</v>
      </c>
      <c r="C18" s="9" t="s">
        <v>13</v>
      </c>
      <c r="D18" s="7">
        <f t="shared" si="1"/>
        <v>3152</v>
      </c>
      <c r="E18" s="7">
        <f t="shared" si="2"/>
        <v>1641</v>
      </c>
      <c r="F18" s="20">
        <v>1981</v>
      </c>
      <c r="G18" s="21">
        <v>1279</v>
      </c>
      <c r="H18" s="20">
        <v>81</v>
      </c>
      <c r="I18" s="21">
        <v>23</v>
      </c>
      <c r="J18" s="20">
        <v>724</v>
      </c>
      <c r="K18" s="21">
        <v>207</v>
      </c>
      <c r="L18" s="20">
        <v>366</v>
      </c>
      <c r="M18" s="21">
        <v>132</v>
      </c>
      <c r="N18" s="16">
        <f>SUM(F18:M18)+ROUND('[3]дисп 1 р в 3 г_2019'!D17,0)</f>
        <v>7086</v>
      </c>
      <c r="O18" s="16"/>
    </row>
    <row r="19" spans="1:15" ht="31.5" x14ac:dyDescent="0.25">
      <c r="A19" s="22">
        <f t="shared" si="3"/>
        <v>9</v>
      </c>
      <c r="B19" s="5">
        <v>2141010</v>
      </c>
      <c r="C19" s="9" t="s">
        <v>14</v>
      </c>
      <c r="D19" s="7">
        <f t="shared" si="1"/>
        <v>4802</v>
      </c>
      <c r="E19" s="7">
        <f t="shared" si="2"/>
        <v>2295</v>
      </c>
      <c r="F19" s="20">
        <v>3053</v>
      </c>
      <c r="G19" s="21">
        <v>1649</v>
      </c>
      <c r="H19" s="20">
        <v>80</v>
      </c>
      <c r="I19" s="21">
        <v>28</v>
      </c>
      <c r="J19" s="20">
        <v>1165</v>
      </c>
      <c r="K19" s="21">
        <v>356</v>
      </c>
      <c r="L19" s="20">
        <v>504</v>
      </c>
      <c r="M19" s="21">
        <v>262</v>
      </c>
      <c r="N19" s="16">
        <f>SUM(F19:M19)+ROUND('[3]дисп 1 р в 3 г_2019'!D18,0)</f>
        <v>10681</v>
      </c>
      <c r="O19" s="16"/>
    </row>
    <row r="20" spans="1:15" ht="22.9" customHeight="1" x14ac:dyDescent="0.25">
      <c r="A20" s="22">
        <f t="shared" si="3"/>
        <v>10</v>
      </c>
      <c r="B20" s="5">
        <v>5155001</v>
      </c>
      <c r="C20" s="9" t="s">
        <v>15</v>
      </c>
      <c r="D20" s="7">
        <f t="shared" si="1"/>
        <v>273</v>
      </c>
      <c r="E20" s="7">
        <f t="shared" si="2"/>
        <v>187</v>
      </c>
      <c r="F20" s="20">
        <v>172</v>
      </c>
      <c r="G20" s="21">
        <v>120</v>
      </c>
      <c r="H20" s="20">
        <v>6</v>
      </c>
      <c r="I20" s="21">
        <v>3</v>
      </c>
      <c r="J20" s="20">
        <v>67</v>
      </c>
      <c r="K20" s="21">
        <v>43</v>
      </c>
      <c r="L20" s="20">
        <v>28</v>
      </c>
      <c r="M20" s="21">
        <v>21</v>
      </c>
      <c r="N20" s="16">
        <f>SUM(F20:M20)+ROUND('[3]дисп 1 р в 3 г_2019'!D19,0)</f>
        <v>500</v>
      </c>
      <c r="O20" s="16"/>
    </row>
    <row r="21" spans="1:15" ht="31.5" x14ac:dyDescent="0.25">
      <c r="A21" s="22">
        <f t="shared" si="3"/>
        <v>11</v>
      </c>
      <c r="B21" s="5">
        <v>8156001</v>
      </c>
      <c r="C21" s="9" t="s">
        <v>16</v>
      </c>
      <c r="D21" s="7">
        <f t="shared" si="1"/>
        <v>667</v>
      </c>
      <c r="E21" s="7">
        <f t="shared" si="2"/>
        <v>167</v>
      </c>
      <c r="F21" s="20">
        <v>359</v>
      </c>
      <c r="G21" s="21">
        <v>99</v>
      </c>
      <c r="H21" s="20">
        <v>15</v>
      </c>
      <c r="I21" s="21">
        <v>3</v>
      </c>
      <c r="J21" s="20">
        <v>206</v>
      </c>
      <c r="K21" s="21">
        <v>41</v>
      </c>
      <c r="L21" s="20">
        <v>87</v>
      </c>
      <c r="M21" s="21">
        <v>24</v>
      </c>
      <c r="N21" s="16">
        <f>SUM(F21:M21)+ROUND('[3]дисп 1 р в 3 г_2019'!D20,0)</f>
        <v>950</v>
      </c>
      <c r="O21" s="16"/>
    </row>
    <row r="22" spans="1:15" ht="31.5" x14ac:dyDescent="0.25">
      <c r="A22" s="22">
        <f t="shared" si="3"/>
        <v>12</v>
      </c>
      <c r="B22" s="10">
        <v>6341001</v>
      </c>
      <c r="C22" s="9" t="s">
        <v>17</v>
      </c>
      <c r="D22" s="7">
        <f t="shared" si="1"/>
        <v>231</v>
      </c>
      <c r="E22" s="7">
        <f t="shared" si="2"/>
        <v>74</v>
      </c>
      <c r="F22" s="20">
        <v>117</v>
      </c>
      <c r="G22" s="21">
        <v>45</v>
      </c>
      <c r="H22" s="20">
        <v>5</v>
      </c>
      <c r="I22" s="21">
        <v>1</v>
      </c>
      <c r="J22" s="8">
        <v>62</v>
      </c>
      <c r="K22" s="21">
        <v>15</v>
      </c>
      <c r="L22" s="8">
        <v>47</v>
      </c>
      <c r="M22" s="21">
        <v>13</v>
      </c>
      <c r="N22" s="16">
        <f>SUM(F22:M22)+ROUND('[3]дисп 1 р в 3 г_2019'!D21,0)</f>
        <v>400</v>
      </c>
      <c r="O22" s="16"/>
    </row>
    <row r="23" spans="1:15" x14ac:dyDescent="0.25">
      <c r="A23" s="22">
        <f t="shared" si="3"/>
        <v>13</v>
      </c>
      <c r="B23" s="10">
        <v>2107803</v>
      </c>
      <c r="C23" s="9" t="s">
        <v>18</v>
      </c>
      <c r="D23" s="7">
        <f t="shared" si="1"/>
        <v>78</v>
      </c>
      <c r="E23" s="7">
        <f t="shared" si="2"/>
        <v>28</v>
      </c>
      <c r="F23" s="20">
        <v>21</v>
      </c>
      <c r="G23" s="21">
        <v>8</v>
      </c>
      <c r="H23" s="20">
        <v>2</v>
      </c>
      <c r="I23" s="21">
        <v>1</v>
      </c>
      <c r="J23" s="8">
        <v>49</v>
      </c>
      <c r="K23" s="21">
        <v>18</v>
      </c>
      <c r="L23" s="8">
        <v>6</v>
      </c>
      <c r="M23" s="21">
        <v>1</v>
      </c>
      <c r="N23" s="16">
        <f>SUM(F23:M23)+ROUND('[3]дисп 1 р в 3 г_2019'!D22,0)</f>
        <v>743</v>
      </c>
      <c r="O23" s="16"/>
    </row>
    <row r="24" spans="1:15" ht="31.5" x14ac:dyDescent="0.25">
      <c r="A24" s="22">
        <f t="shared" si="3"/>
        <v>14</v>
      </c>
      <c r="B24" s="5">
        <v>4346001</v>
      </c>
      <c r="C24" s="9" t="s">
        <v>19</v>
      </c>
      <c r="D24" s="7">
        <f t="shared" si="1"/>
        <v>2294</v>
      </c>
      <c r="E24" s="7">
        <f t="shared" si="2"/>
        <v>980</v>
      </c>
      <c r="F24" s="20">
        <v>1140</v>
      </c>
      <c r="G24" s="21">
        <v>601</v>
      </c>
      <c r="H24" s="20">
        <v>28</v>
      </c>
      <c r="I24" s="21">
        <v>11</v>
      </c>
      <c r="J24" s="8">
        <v>956</v>
      </c>
      <c r="K24" s="21">
        <v>300</v>
      </c>
      <c r="L24" s="8">
        <v>170</v>
      </c>
      <c r="M24" s="21">
        <v>68</v>
      </c>
      <c r="N24" s="16">
        <f>SUM(F24:M24)+ROUND('[3]дисп 1 р в 3 г_2019'!D23,0)</f>
        <v>5000</v>
      </c>
      <c r="O24" s="16"/>
    </row>
    <row r="25" spans="1:15" ht="31.5" x14ac:dyDescent="0.25">
      <c r="A25" s="22">
        <f t="shared" si="3"/>
        <v>15</v>
      </c>
      <c r="B25" s="5">
        <v>1343005</v>
      </c>
      <c r="C25" s="9" t="s">
        <v>20</v>
      </c>
      <c r="D25" s="7">
        <f t="shared" si="1"/>
        <v>885</v>
      </c>
      <c r="E25" s="7">
        <f t="shared" si="2"/>
        <v>554</v>
      </c>
      <c r="F25" s="8">
        <v>615</v>
      </c>
      <c r="G25" s="7">
        <v>407</v>
      </c>
      <c r="H25" s="8">
        <v>43</v>
      </c>
      <c r="I25" s="7">
        <v>49</v>
      </c>
      <c r="J25" s="8">
        <v>156</v>
      </c>
      <c r="K25" s="7">
        <v>68</v>
      </c>
      <c r="L25" s="8">
        <v>71</v>
      </c>
      <c r="M25" s="7">
        <v>30</v>
      </c>
      <c r="N25" s="16">
        <f>SUM(F25:M25)+ROUND('[3]дисп 1 р в 3 г_2019'!D24,0)</f>
        <v>2002</v>
      </c>
      <c r="O25" s="16"/>
    </row>
    <row r="26" spans="1:15" ht="31.5" x14ac:dyDescent="0.25">
      <c r="A26" s="22">
        <f t="shared" si="3"/>
        <v>16</v>
      </c>
      <c r="B26" s="5">
        <v>1340004</v>
      </c>
      <c r="C26" s="9" t="s">
        <v>21</v>
      </c>
      <c r="D26" s="7">
        <f t="shared" si="1"/>
        <v>5893</v>
      </c>
      <c r="E26" s="7">
        <f t="shared" si="2"/>
        <v>2702</v>
      </c>
      <c r="F26" s="8">
        <v>3400</v>
      </c>
      <c r="G26" s="7">
        <v>1662</v>
      </c>
      <c r="H26" s="8">
        <v>416</v>
      </c>
      <c r="I26" s="7">
        <v>234</v>
      </c>
      <c r="J26" s="8">
        <v>1060</v>
      </c>
      <c r="K26" s="7">
        <v>381</v>
      </c>
      <c r="L26" s="8">
        <v>1017</v>
      </c>
      <c r="M26" s="7">
        <v>425</v>
      </c>
      <c r="N26" s="16">
        <f>SUM(F26:M26)+ROUND('[3]дисп 1 р в 3 г_2019'!D25,0)</f>
        <v>10735</v>
      </c>
      <c r="O26" s="16"/>
    </row>
    <row r="27" spans="1:15" ht="23.45" customHeight="1" x14ac:dyDescent="0.25">
      <c r="A27" s="22">
        <f t="shared" si="3"/>
        <v>17</v>
      </c>
      <c r="B27" s="5">
        <v>1343001</v>
      </c>
      <c r="C27" s="9" t="s">
        <v>22</v>
      </c>
      <c r="D27" s="7">
        <f t="shared" si="1"/>
        <v>702</v>
      </c>
      <c r="E27" s="7">
        <f t="shared" si="2"/>
        <v>739</v>
      </c>
      <c r="F27" s="8">
        <v>386</v>
      </c>
      <c r="G27" s="7">
        <v>447</v>
      </c>
      <c r="H27" s="8">
        <v>0</v>
      </c>
      <c r="I27" s="7">
        <v>0</v>
      </c>
      <c r="J27" s="8">
        <v>272</v>
      </c>
      <c r="K27" s="7">
        <v>249</v>
      </c>
      <c r="L27" s="8">
        <v>44</v>
      </c>
      <c r="M27" s="7">
        <v>43</v>
      </c>
      <c r="N27" s="16">
        <f>SUM(F27:M27)+ROUND('[3]дисп 1 р в 3 г_2019'!D26,0)</f>
        <v>2000</v>
      </c>
      <c r="O27" s="16"/>
    </row>
    <row r="28" spans="1:15" ht="22.9" customHeight="1" x14ac:dyDescent="0.25">
      <c r="A28" s="22">
        <f t="shared" si="3"/>
        <v>18</v>
      </c>
      <c r="B28" s="5">
        <v>1343002</v>
      </c>
      <c r="C28" s="9" t="s">
        <v>23</v>
      </c>
      <c r="D28" s="7">
        <f t="shared" si="1"/>
        <v>874</v>
      </c>
      <c r="E28" s="7">
        <f t="shared" si="2"/>
        <v>968</v>
      </c>
      <c r="F28" s="8">
        <v>730</v>
      </c>
      <c r="G28" s="7">
        <v>946</v>
      </c>
      <c r="H28" s="8">
        <v>1</v>
      </c>
      <c r="I28" s="7">
        <v>0</v>
      </c>
      <c r="J28" s="8">
        <v>135</v>
      </c>
      <c r="K28" s="7">
        <v>20</v>
      </c>
      <c r="L28" s="8">
        <v>8</v>
      </c>
      <c r="M28" s="7">
        <v>2</v>
      </c>
      <c r="N28" s="16">
        <f>SUM(F28:M28)+ROUND('[3]дисп 1 р в 3 г_2019'!D27,0)</f>
        <v>2500</v>
      </c>
      <c r="O28" s="16"/>
    </row>
    <row r="29" spans="1:15" ht="31.5" x14ac:dyDescent="0.25">
      <c r="A29" s="22">
        <f t="shared" si="3"/>
        <v>19</v>
      </c>
      <c r="B29" s="5">
        <v>1343303</v>
      </c>
      <c r="C29" s="9" t="s">
        <v>24</v>
      </c>
      <c r="D29" s="7">
        <f t="shared" si="1"/>
        <v>3758</v>
      </c>
      <c r="E29" s="7">
        <f t="shared" si="2"/>
        <v>2416</v>
      </c>
      <c r="F29" s="8">
        <v>2924</v>
      </c>
      <c r="G29" s="7">
        <v>1959</v>
      </c>
      <c r="H29" s="8">
        <v>7</v>
      </c>
      <c r="I29" s="7">
        <v>2</v>
      </c>
      <c r="J29" s="8">
        <v>292</v>
      </c>
      <c r="K29" s="7">
        <v>46</v>
      </c>
      <c r="L29" s="8">
        <v>535</v>
      </c>
      <c r="M29" s="7">
        <v>409</v>
      </c>
      <c r="N29" s="16">
        <f>SUM(F29:M29)+ROUND('[3]дисп 1 р в 3 г_2019'!D28,0)</f>
        <v>7800</v>
      </c>
      <c r="O29" s="16"/>
    </row>
    <row r="30" spans="1:15" ht="25.15" customHeight="1" x14ac:dyDescent="0.25">
      <c r="A30" s="22">
        <f t="shared" si="3"/>
        <v>20</v>
      </c>
      <c r="B30" s="5">
        <v>1340011</v>
      </c>
      <c r="C30" s="9" t="s">
        <v>25</v>
      </c>
      <c r="D30" s="7">
        <f t="shared" si="1"/>
        <v>523</v>
      </c>
      <c r="E30" s="7">
        <f t="shared" si="2"/>
        <v>619</v>
      </c>
      <c r="F30" s="8">
        <v>482</v>
      </c>
      <c r="G30" s="7">
        <v>600</v>
      </c>
      <c r="H30" s="8">
        <v>1</v>
      </c>
      <c r="I30" s="7">
        <v>1</v>
      </c>
      <c r="J30" s="8">
        <v>33</v>
      </c>
      <c r="K30" s="7">
        <v>17</v>
      </c>
      <c r="L30" s="8">
        <v>7</v>
      </c>
      <c r="M30" s="7">
        <v>1</v>
      </c>
      <c r="N30" s="16">
        <f>SUM(F30:M30)+ROUND('[3]дисп 1 р в 3 г_2019'!D29,0)</f>
        <v>1600</v>
      </c>
      <c r="O30" s="16"/>
    </row>
    <row r="31" spans="1:15" ht="31.5" x14ac:dyDescent="0.25">
      <c r="A31" s="49">
        <f t="shared" si="3"/>
        <v>21</v>
      </c>
      <c r="B31" s="5">
        <v>3141002</v>
      </c>
      <c r="C31" s="9" t="s">
        <v>26</v>
      </c>
      <c r="D31" s="7">
        <f t="shared" si="1"/>
        <v>5277</v>
      </c>
      <c r="E31" s="7">
        <f t="shared" si="2"/>
        <v>2921</v>
      </c>
      <c r="F31" s="8">
        <v>3091</v>
      </c>
      <c r="G31" s="7">
        <v>2111</v>
      </c>
      <c r="H31" s="8">
        <v>1</v>
      </c>
      <c r="I31" s="7">
        <v>0</v>
      </c>
      <c r="J31" s="8">
        <v>2173</v>
      </c>
      <c r="K31" s="7">
        <v>809</v>
      </c>
      <c r="L31" s="8">
        <v>12</v>
      </c>
      <c r="M31" s="7">
        <v>1</v>
      </c>
      <c r="N31" s="16">
        <f>SUM(F31:M31)+ROUND('[3]дисп 1 р в 3 г_2019'!D30,0)</f>
        <v>10100</v>
      </c>
      <c r="O31" s="16"/>
    </row>
    <row r="32" spans="1:15" ht="31.5" x14ac:dyDescent="0.25">
      <c r="A32" s="22">
        <f t="shared" si="3"/>
        <v>22</v>
      </c>
      <c r="B32" s="5">
        <v>3141003</v>
      </c>
      <c r="C32" s="9" t="s">
        <v>27</v>
      </c>
      <c r="D32" s="7">
        <f t="shared" si="1"/>
        <v>3544</v>
      </c>
      <c r="E32" s="7">
        <f t="shared" si="2"/>
        <v>1179</v>
      </c>
      <c r="F32" s="8">
        <v>1708</v>
      </c>
      <c r="G32" s="7">
        <v>733</v>
      </c>
      <c r="H32" s="8">
        <v>2</v>
      </c>
      <c r="I32" s="7">
        <v>0</v>
      </c>
      <c r="J32" s="8">
        <v>1824</v>
      </c>
      <c r="K32" s="7">
        <v>445</v>
      </c>
      <c r="L32" s="8">
        <v>10</v>
      </c>
      <c r="M32" s="7">
        <v>1</v>
      </c>
      <c r="N32" s="16">
        <f>SUM(F32:M32)+ROUND('[3]дисп 1 р в 3 г_2019'!D31,0)</f>
        <v>5800</v>
      </c>
      <c r="O32" s="16"/>
    </row>
    <row r="33" spans="1:15" ht="31.5" x14ac:dyDescent="0.25">
      <c r="A33" s="22">
        <f t="shared" si="3"/>
        <v>23</v>
      </c>
      <c r="B33" s="5">
        <v>3141004</v>
      </c>
      <c r="C33" s="9" t="s">
        <v>28</v>
      </c>
      <c r="D33" s="7">
        <f t="shared" si="1"/>
        <v>3849</v>
      </c>
      <c r="E33" s="7">
        <f t="shared" si="2"/>
        <v>2436</v>
      </c>
      <c r="F33" s="8">
        <v>1992</v>
      </c>
      <c r="G33" s="7">
        <v>1628</v>
      </c>
      <c r="H33" s="8">
        <v>1</v>
      </c>
      <c r="I33" s="7">
        <v>0</v>
      </c>
      <c r="J33" s="8">
        <v>1847</v>
      </c>
      <c r="K33" s="7">
        <v>806</v>
      </c>
      <c r="L33" s="8">
        <v>9</v>
      </c>
      <c r="M33" s="7">
        <v>2</v>
      </c>
      <c r="N33" s="16">
        <f>SUM(F33:M33)+ROUND('[3]дисп 1 р в 3 г_2019'!D32,0)</f>
        <v>7517</v>
      </c>
      <c r="O33" s="16"/>
    </row>
    <row r="34" spans="1:15" ht="31.5" x14ac:dyDescent="0.25">
      <c r="A34" s="22">
        <f t="shared" si="3"/>
        <v>24</v>
      </c>
      <c r="B34" s="5">
        <v>3141007</v>
      </c>
      <c r="C34" s="9" t="s">
        <v>29</v>
      </c>
      <c r="D34" s="7">
        <f t="shared" si="1"/>
        <v>9820</v>
      </c>
      <c r="E34" s="7">
        <f t="shared" si="2"/>
        <v>5468</v>
      </c>
      <c r="F34" s="8">
        <v>4115</v>
      </c>
      <c r="G34" s="7">
        <v>2833</v>
      </c>
      <c r="H34" s="8">
        <v>4</v>
      </c>
      <c r="I34" s="7">
        <v>0</v>
      </c>
      <c r="J34" s="8">
        <v>5654</v>
      </c>
      <c r="K34" s="7">
        <v>2626</v>
      </c>
      <c r="L34" s="8">
        <v>47</v>
      </c>
      <c r="M34" s="7">
        <v>9</v>
      </c>
      <c r="N34" s="16">
        <f>SUM(F34:M34)+ROUND('[3]дисп 1 р в 3 г_2019'!D33,0)</f>
        <v>18500</v>
      </c>
      <c r="O34" s="16"/>
    </row>
    <row r="35" spans="1:15" ht="31.5" x14ac:dyDescent="0.25">
      <c r="A35" s="22">
        <f t="shared" si="3"/>
        <v>25</v>
      </c>
      <c r="B35" s="5">
        <v>3101009</v>
      </c>
      <c r="C35" s="9" t="s">
        <v>30</v>
      </c>
      <c r="D35" s="7">
        <f t="shared" si="1"/>
        <v>2689</v>
      </c>
      <c r="E35" s="7">
        <f t="shared" si="2"/>
        <v>1271</v>
      </c>
      <c r="F35" s="8">
        <v>955</v>
      </c>
      <c r="G35" s="7">
        <v>721</v>
      </c>
      <c r="H35" s="8">
        <v>0</v>
      </c>
      <c r="I35" s="7">
        <v>0</v>
      </c>
      <c r="J35" s="8">
        <v>1732</v>
      </c>
      <c r="K35" s="7">
        <v>550</v>
      </c>
      <c r="L35" s="8">
        <v>2</v>
      </c>
      <c r="M35" s="7">
        <v>0</v>
      </c>
      <c r="N35" s="16">
        <f>SUM(F35:M35)+ROUND('[3]дисп 1 р в 3 г_2019'!D34,0)</f>
        <v>4802</v>
      </c>
      <c r="O35" s="16"/>
    </row>
    <row r="36" spans="1:15" ht="31.5" x14ac:dyDescent="0.25">
      <c r="A36" s="22">
        <f t="shared" si="3"/>
        <v>26</v>
      </c>
      <c r="B36" s="5">
        <v>4346004</v>
      </c>
      <c r="C36" s="9" t="s">
        <v>31</v>
      </c>
      <c r="D36" s="7">
        <f t="shared" si="1"/>
        <v>683</v>
      </c>
      <c r="E36" s="7">
        <f t="shared" si="2"/>
        <v>932</v>
      </c>
      <c r="F36" s="8">
        <v>341</v>
      </c>
      <c r="G36" s="7">
        <v>636</v>
      </c>
      <c r="H36" s="8">
        <v>0</v>
      </c>
      <c r="I36" s="7">
        <v>0</v>
      </c>
      <c r="J36" s="8">
        <v>340</v>
      </c>
      <c r="K36" s="7">
        <v>295</v>
      </c>
      <c r="L36" s="8">
        <v>2</v>
      </c>
      <c r="M36" s="7">
        <v>1</v>
      </c>
      <c r="N36" s="16">
        <f>SUM(F36:M36)+ROUND('[3]дисп 1 р в 3 г_2019'!D35,0)</f>
        <v>2500</v>
      </c>
      <c r="O36" s="16"/>
    </row>
    <row r="37" spans="1:15" x14ac:dyDescent="0.25">
      <c r="A37" s="22">
        <f t="shared" si="3"/>
        <v>27</v>
      </c>
      <c r="B37" s="10">
        <v>3131001</v>
      </c>
      <c r="C37" s="9" t="s">
        <v>32</v>
      </c>
      <c r="D37" s="7">
        <f t="shared" si="1"/>
        <v>581</v>
      </c>
      <c r="E37" s="7">
        <f t="shared" si="2"/>
        <v>625</v>
      </c>
      <c r="F37" s="8">
        <v>126</v>
      </c>
      <c r="G37" s="7">
        <v>219</v>
      </c>
      <c r="H37" s="8">
        <v>0</v>
      </c>
      <c r="I37" s="7">
        <v>0</v>
      </c>
      <c r="J37" s="8">
        <v>453</v>
      </c>
      <c r="K37" s="7">
        <v>403</v>
      </c>
      <c r="L37" s="8">
        <v>2</v>
      </c>
      <c r="M37" s="7">
        <v>3</v>
      </c>
      <c r="N37" s="16">
        <f>SUM(F37:M37)+ROUND('[3]дисп 1 р в 3 г_2019'!D36,0)</f>
        <v>1500</v>
      </c>
      <c r="O37" s="16"/>
    </row>
    <row r="38" spans="1:15" ht="31.5" x14ac:dyDescent="0.25">
      <c r="A38" s="22">
        <f t="shared" si="3"/>
        <v>28</v>
      </c>
      <c r="B38" s="5">
        <v>1340013</v>
      </c>
      <c r="C38" s="9" t="s">
        <v>33</v>
      </c>
      <c r="D38" s="7">
        <f t="shared" si="1"/>
        <v>2580</v>
      </c>
      <c r="E38" s="7">
        <f t="shared" si="2"/>
        <v>1209</v>
      </c>
      <c r="F38" s="8">
        <v>1678</v>
      </c>
      <c r="G38" s="7">
        <v>877</v>
      </c>
      <c r="H38" s="8">
        <v>1</v>
      </c>
      <c r="I38" s="7">
        <v>0</v>
      </c>
      <c r="J38" s="8">
        <v>885</v>
      </c>
      <c r="K38" s="7">
        <v>329</v>
      </c>
      <c r="L38" s="8">
        <v>16</v>
      </c>
      <c r="M38" s="7">
        <v>3</v>
      </c>
      <c r="N38" s="16">
        <f>SUM(F38:M38)+ROUND('[3]дисп 1 р в 3 г_2019'!D37,0)</f>
        <v>4800</v>
      </c>
      <c r="O38" s="16"/>
    </row>
    <row r="39" spans="1:15" x14ac:dyDescent="0.25">
      <c r="A39" s="22">
        <f t="shared" si="3"/>
        <v>29</v>
      </c>
      <c r="B39" s="5">
        <v>1340014</v>
      </c>
      <c r="C39" s="9" t="s">
        <v>34</v>
      </c>
      <c r="D39" s="7">
        <f t="shared" si="1"/>
        <v>2996</v>
      </c>
      <c r="E39" s="7">
        <f t="shared" si="2"/>
        <v>1496</v>
      </c>
      <c r="F39" s="8">
        <v>2168</v>
      </c>
      <c r="G39" s="7">
        <v>1213</v>
      </c>
      <c r="H39" s="8">
        <v>2</v>
      </c>
      <c r="I39" s="7">
        <v>0</v>
      </c>
      <c r="J39" s="8">
        <v>807</v>
      </c>
      <c r="K39" s="7">
        <v>279</v>
      </c>
      <c r="L39" s="8">
        <v>19</v>
      </c>
      <c r="M39" s="7">
        <v>4</v>
      </c>
      <c r="N39" s="16">
        <f>SUM(F39:M39)+ROUND('[3]дисп 1 р в 3 г_2019'!D38,0)</f>
        <v>6300</v>
      </c>
      <c r="O39" s="16"/>
    </row>
    <row r="40" spans="1:15" x14ac:dyDescent="0.25">
      <c r="A40" s="22">
        <f t="shared" si="3"/>
        <v>30</v>
      </c>
      <c r="B40" s="10">
        <v>1340006</v>
      </c>
      <c r="C40" s="9" t="s">
        <v>35</v>
      </c>
      <c r="D40" s="7">
        <f t="shared" si="1"/>
        <v>410</v>
      </c>
      <c r="E40" s="7">
        <f t="shared" si="2"/>
        <v>888</v>
      </c>
      <c r="F40" s="8">
        <v>289</v>
      </c>
      <c r="G40" s="7">
        <v>661</v>
      </c>
      <c r="H40" s="8">
        <v>0</v>
      </c>
      <c r="I40" s="7">
        <v>0</v>
      </c>
      <c r="J40" s="8">
        <v>118</v>
      </c>
      <c r="K40" s="7">
        <v>225</v>
      </c>
      <c r="L40" s="8">
        <v>3</v>
      </c>
      <c r="M40" s="7">
        <v>2</v>
      </c>
      <c r="N40" s="16">
        <f>SUM(F40:M40)+ROUND('[3]дисп 1 р в 3 г_2019'!D39,0)</f>
        <v>2000</v>
      </c>
      <c r="O40" s="16"/>
    </row>
    <row r="41" spans="1:15" ht="31.5" x14ac:dyDescent="0.25">
      <c r="A41" s="22">
        <f t="shared" si="3"/>
        <v>31</v>
      </c>
      <c r="B41" s="5">
        <v>6349008</v>
      </c>
      <c r="C41" s="9" t="s">
        <v>36</v>
      </c>
      <c r="D41" s="7">
        <f t="shared" si="1"/>
        <v>426</v>
      </c>
      <c r="E41" s="7">
        <f t="shared" si="2"/>
        <v>328</v>
      </c>
      <c r="F41" s="8">
        <v>299</v>
      </c>
      <c r="G41" s="7">
        <v>242</v>
      </c>
      <c r="H41" s="8">
        <v>0</v>
      </c>
      <c r="I41" s="7">
        <v>0</v>
      </c>
      <c r="J41" s="8">
        <v>124</v>
      </c>
      <c r="K41" s="7">
        <v>85</v>
      </c>
      <c r="L41" s="8">
        <v>3</v>
      </c>
      <c r="M41" s="7">
        <v>1</v>
      </c>
      <c r="N41" s="16">
        <f>SUM(F41:M41)+ROUND('[3]дисп 1 р в 3 г_2019'!D40,0)</f>
        <v>940</v>
      </c>
      <c r="O41" s="16"/>
    </row>
    <row r="42" spans="1:15" ht="31.5" x14ac:dyDescent="0.25">
      <c r="A42" s="22">
        <f t="shared" si="3"/>
        <v>32</v>
      </c>
      <c r="B42" s="10">
        <v>1340007</v>
      </c>
      <c r="C42" s="9" t="s">
        <v>37</v>
      </c>
      <c r="D42" s="7">
        <f t="shared" si="1"/>
        <v>3947</v>
      </c>
      <c r="E42" s="7">
        <f t="shared" si="2"/>
        <v>1937</v>
      </c>
      <c r="F42" s="8">
        <v>1700</v>
      </c>
      <c r="G42" s="7">
        <v>904</v>
      </c>
      <c r="H42" s="8">
        <v>2</v>
      </c>
      <c r="I42" s="7">
        <v>0</v>
      </c>
      <c r="J42" s="8">
        <v>2231</v>
      </c>
      <c r="K42" s="7">
        <v>1032</v>
      </c>
      <c r="L42" s="8">
        <v>14</v>
      </c>
      <c r="M42" s="7">
        <v>1</v>
      </c>
      <c r="N42" s="16">
        <f>SUM(F42:M42)+ROUND('[3]дисп 1 р в 3 г_2019'!D41,0)</f>
        <v>7000</v>
      </c>
      <c r="O42" s="16"/>
    </row>
    <row r="43" spans="1:15" ht="31.5" x14ac:dyDescent="0.25">
      <c r="A43" s="22">
        <f t="shared" si="3"/>
        <v>33</v>
      </c>
      <c r="B43" s="5">
        <v>1343008</v>
      </c>
      <c r="C43" s="9" t="s">
        <v>38</v>
      </c>
      <c r="D43" s="7">
        <f t="shared" si="1"/>
        <v>176</v>
      </c>
      <c r="E43" s="7">
        <f t="shared" si="2"/>
        <v>735</v>
      </c>
      <c r="F43" s="8">
        <v>89</v>
      </c>
      <c r="G43" s="7">
        <v>448</v>
      </c>
      <c r="H43" s="8">
        <v>0</v>
      </c>
      <c r="I43" s="7">
        <v>0</v>
      </c>
      <c r="J43" s="8">
        <v>86</v>
      </c>
      <c r="K43" s="7">
        <v>287</v>
      </c>
      <c r="L43" s="8">
        <v>1</v>
      </c>
      <c r="M43" s="7">
        <v>0</v>
      </c>
      <c r="N43" s="16">
        <f>SUM(F43:M43)+ROUND('[3]дисп 1 р в 3 г_2019'!D42,0)</f>
        <v>1500</v>
      </c>
      <c r="O43" s="16"/>
    </row>
    <row r="44" spans="1:15" ht="31.5" x14ac:dyDescent="0.25">
      <c r="A44" s="22">
        <f t="shared" si="3"/>
        <v>34</v>
      </c>
      <c r="B44" s="10">
        <v>1340010</v>
      </c>
      <c r="C44" s="9" t="s">
        <v>39</v>
      </c>
      <c r="D44" s="7">
        <f t="shared" si="1"/>
        <v>632</v>
      </c>
      <c r="E44" s="7">
        <f t="shared" si="2"/>
        <v>1467</v>
      </c>
      <c r="F44" s="8">
        <v>415</v>
      </c>
      <c r="G44" s="7">
        <v>1099</v>
      </c>
      <c r="H44" s="8">
        <v>0</v>
      </c>
      <c r="I44" s="7">
        <v>0</v>
      </c>
      <c r="J44" s="8">
        <v>215</v>
      </c>
      <c r="K44" s="7">
        <v>365</v>
      </c>
      <c r="L44" s="8">
        <v>2</v>
      </c>
      <c r="M44" s="7">
        <v>3</v>
      </c>
      <c r="N44" s="16">
        <f>SUM(F44:M44)+ROUND('[3]дисп 1 р в 3 г_2019'!D43,0)</f>
        <v>3000</v>
      </c>
      <c r="O44" s="16"/>
    </row>
    <row r="45" spans="1:15" ht="31.5" x14ac:dyDescent="0.25">
      <c r="A45" s="22">
        <f t="shared" si="3"/>
        <v>35</v>
      </c>
      <c r="B45" s="5">
        <v>1343004</v>
      </c>
      <c r="C45" s="9" t="s">
        <v>40</v>
      </c>
      <c r="D45" s="7">
        <f t="shared" si="1"/>
        <v>1551</v>
      </c>
      <c r="E45" s="7">
        <f t="shared" si="2"/>
        <v>1184</v>
      </c>
      <c r="F45" s="8">
        <v>919</v>
      </c>
      <c r="G45" s="7">
        <v>814</v>
      </c>
      <c r="H45" s="8">
        <v>1</v>
      </c>
      <c r="I45" s="7">
        <v>0</v>
      </c>
      <c r="J45" s="8">
        <v>625</v>
      </c>
      <c r="K45" s="7">
        <v>367</v>
      </c>
      <c r="L45" s="8">
        <v>6</v>
      </c>
      <c r="M45" s="7">
        <v>3</v>
      </c>
      <c r="N45" s="16">
        <f>SUM(F45:M45)+ROUND('[3]дисп 1 р в 3 г_2019'!D44,0)</f>
        <v>3600</v>
      </c>
      <c r="O45" s="16"/>
    </row>
    <row r="46" spans="1:15" ht="31.5" x14ac:dyDescent="0.25">
      <c r="A46" s="22">
        <f t="shared" si="3"/>
        <v>36</v>
      </c>
      <c r="B46" s="5">
        <v>1343171</v>
      </c>
      <c r="C46" s="9" t="s">
        <v>41</v>
      </c>
      <c r="D46" s="7">
        <f t="shared" si="1"/>
        <v>904</v>
      </c>
      <c r="E46" s="7">
        <f t="shared" si="2"/>
        <v>843</v>
      </c>
      <c r="F46" s="8">
        <v>822</v>
      </c>
      <c r="G46" s="7">
        <v>819</v>
      </c>
      <c r="H46" s="8">
        <v>1</v>
      </c>
      <c r="I46" s="7">
        <v>0</v>
      </c>
      <c r="J46" s="8">
        <v>50</v>
      </c>
      <c r="K46" s="7">
        <v>14</v>
      </c>
      <c r="L46" s="8">
        <v>31</v>
      </c>
      <c r="M46" s="7">
        <v>10</v>
      </c>
      <c r="N46" s="16">
        <f>SUM(F46:M46)+ROUND('[3]дисп 1 р в 3 г_2019'!D45,0)</f>
        <v>2400</v>
      </c>
      <c r="O46" s="16"/>
    </row>
    <row r="47" spans="1:15" ht="29.45" customHeight="1" x14ac:dyDescent="0.25">
      <c r="A47" s="22">
        <f t="shared" si="3"/>
        <v>37</v>
      </c>
      <c r="B47" s="10">
        <v>1340003</v>
      </c>
      <c r="C47" s="9" t="s">
        <v>42</v>
      </c>
      <c r="D47" s="7">
        <f t="shared" si="1"/>
        <v>111</v>
      </c>
      <c r="E47" s="7">
        <f t="shared" si="2"/>
        <v>51</v>
      </c>
      <c r="F47" s="8">
        <v>102</v>
      </c>
      <c r="G47" s="7">
        <v>50</v>
      </c>
      <c r="H47" s="8">
        <v>0</v>
      </c>
      <c r="I47" s="7">
        <v>0</v>
      </c>
      <c r="J47" s="8">
        <v>8</v>
      </c>
      <c r="K47" s="7">
        <v>1</v>
      </c>
      <c r="L47" s="8">
        <v>1</v>
      </c>
      <c r="M47" s="7">
        <v>0</v>
      </c>
      <c r="N47" s="16">
        <f>SUM(F47:M47)+ROUND('[3]дисп 1 р в 3 г_2019'!D46,0)</f>
        <v>250</v>
      </c>
      <c r="O47" s="16"/>
    </row>
    <row r="48" spans="1:15" ht="27.6" customHeight="1" x14ac:dyDescent="0.25">
      <c r="A48" s="22">
        <f t="shared" si="3"/>
        <v>38</v>
      </c>
      <c r="B48" s="11">
        <v>1340001</v>
      </c>
      <c r="C48" s="9" t="s">
        <v>43</v>
      </c>
      <c r="D48" s="7">
        <f t="shared" si="1"/>
        <v>226</v>
      </c>
      <c r="E48" s="7">
        <f t="shared" si="2"/>
        <v>77</v>
      </c>
      <c r="F48" s="8">
        <v>216</v>
      </c>
      <c r="G48" s="7">
        <v>75</v>
      </c>
      <c r="H48" s="8">
        <v>0</v>
      </c>
      <c r="I48" s="7">
        <v>0</v>
      </c>
      <c r="J48" s="8">
        <v>9</v>
      </c>
      <c r="K48" s="7">
        <v>2</v>
      </c>
      <c r="L48" s="8">
        <v>1</v>
      </c>
      <c r="M48" s="7">
        <v>0</v>
      </c>
      <c r="N48" s="16">
        <f>SUM(F48:M48)+ROUND('[3]дисп 1 р в 3 г_2019'!D47,0)</f>
        <v>380</v>
      </c>
      <c r="O48" s="16"/>
    </row>
    <row r="49" spans="1:15" ht="18" customHeight="1" x14ac:dyDescent="0.25">
      <c r="A49" s="22">
        <f t="shared" si="3"/>
        <v>39</v>
      </c>
      <c r="B49" s="5">
        <v>1340012</v>
      </c>
      <c r="C49" s="9" t="s">
        <v>44</v>
      </c>
      <c r="D49" s="7">
        <f t="shared" si="1"/>
        <v>443</v>
      </c>
      <c r="E49" s="7">
        <f t="shared" si="2"/>
        <v>306</v>
      </c>
      <c r="F49" s="8">
        <v>421</v>
      </c>
      <c r="G49" s="7">
        <v>300</v>
      </c>
      <c r="H49" s="8">
        <v>0</v>
      </c>
      <c r="I49" s="7">
        <v>0</v>
      </c>
      <c r="J49" s="8">
        <v>20</v>
      </c>
      <c r="K49" s="7">
        <v>6</v>
      </c>
      <c r="L49" s="8">
        <v>2</v>
      </c>
      <c r="M49" s="7">
        <v>0</v>
      </c>
      <c r="N49" s="16">
        <f>SUM(F49:M49)+ROUND('[3]дисп 1 р в 3 г_2019'!D48,0)</f>
        <v>1000</v>
      </c>
      <c r="O49" s="16"/>
    </row>
    <row r="50" spans="1:15" s="15" customFormat="1" x14ac:dyDescent="0.25">
      <c r="A50" s="12"/>
      <c r="B50" s="12"/>
      <c r="C50" s="13" t="s">
        <v>45</v>
      </c>
      <c r="D50" s="14">
        <f t="shared" ref="D50" si="4">SUM(D11:D49)</f>
        <v>106646</v>
      </c>
      <c r="E50" s="14">
        <f>SUM(E11:E49)</f>
        <v>62476</v>
      </c>
      <c r="F50" s="14">
        <f t="shared" ref="F50:K50" si="5">SUM(F11:F49)</f>
        <v>59492</v>
      </c>
      <c r="G50" s="14">
        <f t="shared" si="5"/>
        <v>40670</v>
      </c>
      <c r="H50" s="14">
        <f t="shared" si="5"/>
        <v>1825</v>
      </c>
      <c r="I50" s="14">
        <f t="shared" ref="I50" si="6">SUM(I11:I49)</f>
        <v>816</v>
      </c>
      <c r="J50" s="14">
        <f t="shared" si="5"/>
        <v>35018</v>
      </c>
      <c r="K50" s="14">
        <f t="shared" si="5"/>
        <v>15306</v>
      </c>
      <c r="L50" s="14">
        <f t="shared" ref="L50" si="7">SUM(L11:L49)</f>
        <v>10311</v>
      </c>
      <c r="M50" s="14">
        <f t="shared" ref="M50:N50" si="8">SUM(M11:M49)</f>
        <v>5684</v>
      </c>
      <c r="N50" s="14">
        <f t="shared" si="8"/>
        <v>217366</v>
      </c>
      <c r="O50" s="16"/>
    </row>
    <row r="52" spans="1:15" s="24" customFormat="1" ht="21.75" customHeight="1" x14ac:dyDescent="0.25">
      <c r="C52" s="24" t="s">
        <v>57</v>
      </c>
    </row>
    <row r="53" spans="1:15" x14ac:dyDescent="0.25">
      <c r="D53" s="26"/>
      <c r="E53" s="26"/>
    </row>
    <row r="54" spans="1:15" x14ac:dyDescent="0.25">
      <c r="E54" s="26"/>
    </row>
  </sheetData>
  <mergeCells count="18">
    <mergeCell ref="L8:M8"/>
    <mergeCell ref="L7:M7"/>
    <mergeCell ref="A7:A9"/>
    <mergeCell ref="B7:B9"/>
    <mergeCell ref="C7:C9"/>
    <mergeCell ref="D7:E8"/>
    <mergeCell ref="B4:K4"/>
    <mergeCell ref="H8:I8"/>
    <mergeCell ref="J8:K8"/>
    <mergeCell ref="F8:G8"/>
    <mergeCell ref="F7:G7"/>
    <mergeCell ref="H7:I7"/>
    <mergeCell ref="J7:K7"/>
    <mergeCell ref="L3:M3"/>
    <mergeCell ref="J1:K1"/>
    <mergeCell ref="J3:K3"/>
    <mergeCell ref="L1:M1"/>
    <mergeCell ref="K2:M2"/>
  </mergeCells>
  <pageMargins left="0.62" right="0" top="0.55118110236220474" bottom="0.32" header="0" footer="0"/>
  <pageSetup paperSize="9" scale="65" fitToHeight="2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проф 2019 по СМО</vt:lpstr>
      <vt:lpstr>дисп 1 р в 3 г_2019</vt:lpstr>
      <vt:lpstr>Ежегодная дисп_2019</vt:lpstr>
      <vt:lpstr>'дисп 1 р в 3 г_2019'!Заголовки_для_печати</vt:lpstr>
      <vt:lpstr>'Ежегодная дисп_2019'!Заголовки_для_печати</vt:lpstr>
      <vt:lpstr>'проф 2019 по СМО'!Заголовки_для_печати</vt:lpstr>
      <vt:lpstr>'дисп 1 р в 3 г_2019'!Область_печати</vt:lpstr>
      <vt:lpstr>'Ежегодная дисп_2019'!Область_печати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2019-09-30T06:18:46Z</cp:lastPrinted>
  <dcterms:created xsi:type="dcterms:W3CDTF">2018-12-12T06:32:48Z</dcterms:created>
  <dcterms:modified xsi:type="dcterms:W3CDTF">2019-09-30T06:18:52Z</dcterms:modified>
</cp:coreProperties>
</file>